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ACEROP\Desktop\"/>
    </mc:Choice>
  </mc:AlternateContent>
  <bookViews>
    <workbookView xWindow="0" yWindow="0" windowWidth="24000" windowHeight="9600" firstSheet="1" activeTab="1"/>
  </bookViews>
  <sheets>
    <sheet name="servicios en clase" sheetId="2" r:id="rId1"/>
    <sheet name="Servicios NO clase" sheetId="3" r:id="rId2"/>
    <sheet name="Proforma No. 9 Económica final" sheetId="1" r:id="rId3"/>
    <sheet name="ANEXO 1- Presup Regulados" sheetId="5" r:id="rId4"/>
    <sheet name="ANEXO 2-Presup No regulados" sheetId="4" r:id="rId5"/>
  </sheets>
  <definedNames>
    <definedName name="_xlnm.Print_Area" localSheetId="3">'ANEXO 1- Presup Regulados'!$A$1:$K$98</definedName>
    <definedName name="_xlnm.Print_Area" localSheetId="2">'Proforma No. 9 Económica final'!$A$1:$K$110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5" l="1"/>
  <c r="D30" i="5"/>
  <c r="D75" i="5"/>
  <c r="D45" i="5"/>
  <c r="D16" i="5"/>
  <c r="D98" i="1"/>
  <c r="D83" i="1"/>
  <c r="D64" i="1"/>
  <c r="D49" i="1"/>
  <c r="D32" i="1"/>
  <c r="D16" i="1"/>
  <c r="L40" i="3"/>
  <c r="K40" i="3"/>
  <c r="J40" i="3"/>
  <c r="I40" i="3"/>
  <c r="H40" i="3"/>
  <c r="G40" i="3"/>
  <c r="F40" i="3"/>
  <c r="E40" i="3"/>
  <c r="D40" i="3"/>
  <c r="C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K40" i="2" l="1"/>
  <c r="L39" i="2"/>
  <c r="L38" i="2"/>
  <c r="L37" i="2"/>
  <c r="L36" i="2"/>
  <c r="L24" i="2"/>
  <c r="L25" i="2"/>
  <c r="L26" i="2"/>
  <c r="L27" i="2"/>
  <c r="L28" i="2"/>
  <c r="L29" i="2"/>
  <c r="L30" i="2"/>
  <c r="L31" i="2"/>
  <c r="L32" i="2"/>
  <c r="L33" i="2"/>
  <c r="L34" i="2"/>
  <c r="L35" i="2"/>
  <c r="L23" i="2"/>
  <c r="L22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7" i="2"/>
  <c r="L6" i="2"/>
  <c r="D88" i="5"/>
  <c r="L122" i="5"/>
  <c r="N122" i="5" s="1"/>
  <c r="O122" i="5" s="1"/>
  <c r="L121" i="5"/>
  <c r="L119" i="5"/>
  <c r="N119" i="5" s="1"/>
  <c r="O119" i="5" s="1"/>
  <c r="L117" i="5"/>
  <c r="L116" i="5"/>
  <c r="G109" i="5"/>
  <c r="L115" i="5" s="1"/>
  <c r="L40" i="2" l="1"/>
  <c r="L114" i="5"/>
  <c r="L120" i="5"/>
  <c r="N117" i="5"/>
  <c r="O117" i="5" s="1"/>
  <c r="L118" i="5"/>
  <c r="N121" i="5"/>
  <c r="O121" i="5" s="1"/>
  <c r="N115" i="5"/>
  <c r="O115" i="5" s="1"/>
  <c r="N116" i="5"/>
  <c r="O116" i="5" s="1"/>
  <c r="N114" i="5" l="1"/>
  <c r="O114" i="5" s="1"/>
  <c r="N120" i="5"/>
  <c r="O120" i="5" s="1"/>
  <c r="N118" i="5"/>
  <c r="O118" i="5" s="1"/>
  <c r="O33" i="5" l="1"/>
  <c r="J40" i="2" l="1"/>
  <c r="I40" i="2"/>
  <c r="H40" i="2"/>
  <c r="G40" i="2"/>
  <c r="F40" i="2"/>
  <c r="E40" i="2"/>
  <c r="D40" i="2"/>
  <c r="C40" i="2"/>
  <c r="L134" i="1" l="1"/>
  <c r="N134" i="1" s="1"/>
  <c r="O134" i="1" s="1"/>
  <c r="L133" i="1"/>
  <c r="N133" i="1" s="1"/>
  <c r="O133" i="1" s="1"/>
  <c r="L131" i="1"/>
  <c r="L129" i="1"/>
  <c r="N129" i="1" s="1"/>
  <c r="O129" i="1" s="1"/>
  <c r="L128" i="1"/>
  <c r="N128" i="1" s="1"/>
  <c r="G121" i="1"/>
  <c r="O128" i="1" l="1"/>
  <c r="N131" i="1"/>
  <c r="O131" i="1" s="1"/>
  <c r="L132" i="1"/>
  <c r="L130" i="1"/>
  <c r="L126" i="1"/>
  <c r="L127" i="1"/>
  <c r="N132" i="1" l="1"/>
  <c r="O132" i="1" s="1"/>
  <c r="N127" i="1"/>
  <c r="O127" i="1" s="1"/>
  <c r="N126" i="1"/>
  <c r="O126" i="1" s="1"/>
  <c r="N130" i="1"/>
  <c r="O130" i="1" s="1"/>
</calcChain>
</file>

<file path=xl/comments1.xml><?xml version="1.0" encoding="utf-8"?>
<comments xmlns="http://schemas.openxmlformats.org/spreadsheetml/2006/main">
  <authors>
    <author>CPOVEDA</author>
  </authors>
  <commentList>
    <comment ref="K37" authorId="0" shapeId="0">
      <text>
        <r>
          <rPr>
            <b/>
            <sz val="9"/>
            <color indexed="81"/>
            <rFont val="Tahoma"/>
            <family val="2"/>
          </rPr>
          <t>UPN- EL VALOR DE LA OFERTA NO PUEDE SUPERAR LOS $242,500,000</t>
        </r>
      </text>
    </comment>
    <comment ref="K68" authorId="0" shapeId="0">
      <text>
        <r>
          <rPr>
            <b/>
            <sz val="9"/>
            <color indexed="81"/>
            <rFont val="Tahoma"/>
            <family val="2"/>
          </rPr>
          <t>UPN- CON TARIFAS DE LA VIGENCIA 2018</t>
        </r>
      </text>
    </comment>
    <comment ref="K102" authorId="0" shapeId="0">
      <text>
        <r>
          <rPr>
            <b/>
            <sz val="9"/>
            <color indexed="81"/>
            <rFont val="Tahoma"/>
            <family val="2"/>
          </rPr>
          <t>UPN- CON TARIFAS DE LA VIGENCIA 2018</t>
        </r>
      </text>
    </comment>
  </commentList>
</comments>
</file>

<file path=xl/comments2.xml><?xml version="1.0" encoding="utf-8"?>
<comments xmlns="http://schemas.openxmlformats.org/spreadsheetml/2006/main">
  <authors>
    <author>CPOVEDA</author>
  </authors>
  <commentList>
    <comment ref="K60" authorId="0" shapeId="0">
      <text>
        <r>
          <rPr>
            <b/>
            <sz val="9"/>
            <color indexed="81"/>
            <rFont val="Tahoma"/>
            <family val="2"/>
          </rPr>
          <t>UPN- CON TARIFAS DE LA VIGENCIA 2018</t>
        </r>
      </text>
    </comment>
    <comment ref="K90" authorId="0" shapeId="0">
      <text>
        <r>
          <rPr>
            <b/>
            <sz val="9"/>
            <color indexed="81"/>
            <rFont val="Tahoma"/>
            <family val="2"/>
          </rPr>
          <t>UPN- CON TARIFAS DE LA VIGENCIA 2018</t>
        </r>
      </text>
    </comment>
  </commentList>
</comments>
</file>

<file path=xl/sharedStrings.xml><?xml version="1.0" encoding="utf-8"?>
<sst xmlns="http://schemas.openxmlformats.org/spreadsheetml/2006/main" count="640" uniqueCount="148">
  <si>
    <t xml:space="preserve">SERVICIOS DE VIGILANCIA Y SEGURIDAD PRIVADA PARA LA UPN </t>
  </si>
  <si>
    <t>SERVICIOS DE VIGILANCIA Y SEGURIDAD PRIVADA  EN PERIODO DE CLASES 2018</t>
  </si>
  <si>
    <t>15 DÍAS (1 AL 15 DE DICICEMBRE DE 2018)</t>
  </si>
  <si>
    <t xml:space="preserve">TIPO </t>
  </si>
  <si>
    <t>SERVICIO</t>
  </si>
  <si>
    <t>Cantidad</t>
  </si>
  <si>
    <t>TARIFA (AÑO 2018)</t>
  </si>
  <si>
    <t>Tarifa: costos de personal más A y S (1)</t>
  </si>
  <si>
    <t>Base (aiu) Gravable (Art 46 Ley 1607/2012) - (2)</t>
  </si>
  <si>
    <t xml:space="preserve"> IVA 19% sobre (3)</t>
  </si>
  <si>
    <t>Valor total 
servicio (1+3)</t>
  </si>
  <si>
    <t>Meses</t>
  </si>
  <si>
    <t>Total con IVA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</si>
  <si>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</si>
  <si>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</si>
  <si>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</si>
  <si>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</si>
  <si>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</si>
  <si>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</si>
  <si>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</si>
  <si>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</si>
  <si>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</si>
  <si>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 SERVICIOS</t>
  </si>
  <si>
    <t>Total con IVA 2018 - SERVICIO EN PERIODO DE CLASES</t>
  </si>
  <si>
    <t>SERVICIOS DE VIGILANCIA Y SEGURIDAD PRIVADA  EN PERIODO DE NO CLASES 2018</t>
  </si>
  <si>
    <t>15 DÍAS (16 AL 31 DICICEMBRE DE 2018)</t>
  </si>
  <si>
    <t>Total con IVA 2018 - SERVICIO EN PERIODO NO CLASES 2018</t>
  </si>
  <si>
    <t>VALOR TOTAL 1 MES DE LA VIGENCIA 2018</t>
  </si>
  <si>
    <t>SERVICIOS DE VIGILANCIA Y SEGURIDAD PRIVADA  EN PERIODO DE CLASES 2019 - 10 MESES
(DEL 16 DE ENERO AL 15 DE JUNIO DE 2019) Y (DEL 16 DE JULIO AL 15 DE DICIEMBRE DE 2019)</t>
  </si>
  <si>
    <t xml:space="preserve"> IVA 19% sobre Base AIU
(3)</t>
  </si>
  <si>
    <t>SERVICIOS DE VIGILANCIA Y SEGURIDAD PRIVADA  EN PERIODO NO CLASES 2019 - 2 MESES
(DEL 01 AL 15 DE ENERO DE 2019), (16 DE JUNIO AL 15 DE JULIO DE 2019)  Y (DEL 16 AL 31 DE DICIEMBRE DE 2019)</t>
  </si>
  <si>
    <t>MAS INCREMENTO DEL 8%</t>
  </si>
  <si>
    <t>VALOR TOTAL 2019</t>
  </si>
  <si>
    <t>SERVICIOS DE VIGILANCIA Y SEGURIDAD PRIVADA  EN PERIODO DE CLASES 2020 - 9 MESES Y 15 DÍAS
(DEL 16 DE ENERO AL 15 DE JUNIO DE 2020) Y (DEL 16 DE JULIO AL 30 DE NOVIEMBRE DE 2020)</t>
  </si>
  <si>
    <t>SERVICIOS DE VIGILANCIA Y SEGURIDAD PRIVADA  EN PERIODO NO CLASES 2020- 1 MES Y 15 DÍAS
(DEL 01 AL 15 DE ENERO DE 2020), (16 DE JUNIO AL 15 DE JULIO DE 2020)</t>
  </si>
  <si>
    <t>MAS INCREMENTO DEL 16%</t>
  </si>
  <si>
    <t>VALOR TOTAL 2020</t>
  </si>
  <si>
    <t xml:space="preserve">VALOR TOTAL </t>
  </si>
  <si>
    <t>TARIFAS ESTABLECIDAS POR LA SUPERVIGILANCIA PARA EL 2018</t>
  </si>
  <si>
    <t>JORNADA LABORAL</t>
  </si>
  <si>
    <t>6:00 am a 2:00 pm (turno de 8 horas diurno)</t>
  </si>
  <si>
    <t>2:00 a 10:00 pm (turno de 8 horas diurno)</t>
  </si>
  <si>
    <t>10:00 pm a 6:00 am (turno de 8 horas nocturno)</t>
  </si>
  <si>
    <t>Salario mínimo</t>
  </si>
  <si>
    <t>Factor</t>
  </si>
  <si>
    <t>Modalidad</t>
  </si>
  <si>
    <t>Salario</t>
  </si>
  <si>
    <t>Variable</t>
  </si>
  <si>
    <t>K</t>
  </si>
  <si>
    <t>Días de servicio</t>
  </si>
  <si>
    <t>Jornada laboral</t>
  </si>
  <si>
    <t>Horas del servicio</t>
  </si>
  <si>
    <t>Valor</t>
  </si>
  <si>
    <t>A y S</t>
  </si>
  <si>
    <t>Fórmula</t>
  </si>
  <si>
    <t>ANEXO 4B. SERVICIOS DE VIGILANCIA Y SEGURIDAD PRIVADA EN PERIODO DE CLASES ESTUDIANTILES</t>
  </si>
  <si>
    <t>TOTAL SERVICIOS POR SEDE</t>
  </si>
  <si>
    <t>24 HORAS TODOS LOS DÍAS - CON ARMA</t>
  </si>
  <si>
    <t>24 HORAS TODOS LOS DÍAS - SIN ARMA</t>
  </si>
  <si>
    <t xml:space="preserve">CANINO 24 HORAS TODOS LOS DÍAS -  
</t>
  </si>
  <si>
    <t>SERVICIO DE SUPERVISIÓN  - SERVICIO 24 HORAS TODOS LOS DÍAS - SIN ARMA</t>
  </si>
  <si>
    <t>PRINCIPAL - CALLE 72</t>
  </si>
  <si>
    <t>PORTERIA CALLE 72</t>
  </si>
  <si>
    <t>PORTERIA CALLE 73 PEATONAL</t>
  </si>
  <si>
    <t xml:space="preserve">PORTERIA CALLE 73 BICICLETAS </t>
  </si>
  <si>
    <t>PORTERÍA EDIFICIO C Y E CARRERA 13</t>
  </si>
  <si>
    <t>PORTERIA PARQUEADERO</t>
  </si>
  <si>
    <t>PORTERÍA CARRERA 11. Rondero.</t>
  </si>
  <si>
    <t>EDIFICIO B - PISOS 1 y 2</t>
  </si>
  <si>
    <t>EDIFICIO B - PISOS 3 Y 4.</t>
  </si>
  <si>
    <t>EDIFICIO A - Biblioteca.</t>
  </si>
  <si>
    <t>EDIFICIO A - PISOS 2 Y 3.</t>
  </si>
  <si>
    <t>EDIFICIO C - PISOS 1, 2. Artes Visuales.</t>
  </si>
  <si>
    <t>EDIFICIO C - PISOS 1 y 2. Pedagogía.</t>
  </si>
  <si>
    <t>EDIFICIO C - Taller sótano. Rondero - Piscina</t>
  </si>
  <si>
    <t>EDIFICIO E - PISOS 1, 2 y 3.</t>
  </si>
  <si>
    <t>EDIFICIO P</t>
  </si>
  <si>
    <t>EDIFICIO C - Gimnasio y Colieso</t>
  </si>
  <si>
    <t>NOGAL - BELLAS ARTES</t>
  </si>
  <si>
    <t>PARQUE NACIONAL</t>
  </si>
  <si>
    <t>CENTRO DE LENGUAS</t>
  </si>
  <si>
    <t>SEDE ADMINISTRATIVA</t>
  </si>
  <si>
    <t>CENTRO CULTURAL</t>
  </si>
  <si>
    <t>VALMARIA - salones y oficinas</t>
  </si>
  <si>
    <t>VALMARIA - campos deportivos</t>
  </si>
  <si>
    <t>VALMARÍA - Rondero zonas de pastos</t>
  </si>
  <si>
    <t>IPN Portería Primaria y Bachillerato</t>
  </si>
  <si>
    <t>IPN Portería buses y colectivos</t>
  </si>
  <si>
    <t>IPN Rondero</t>
  </si>
  <si>
    <t>IPN oficinas en prefabricados</t>
  </si>
  <si>
    <t>EDIFICIO CARRERA 9 No. 57-41 - POSGRADOS</t>
  </si>
  <si>
    <t>ESCUELA MATERNAL</t>
  </si>
  <si>
    <t>SIETE CUEROS</t>
  </si>
  <si>
    <t>SAN JOSE DE VILLETA</t>
  </si>
  <si>
    <t>SUPERVISIÓN - TODAS LAS SEDES</t>
  </si>
  <si>
    <t xml:space="preserve">GRAN TOTAL DE SERVICIOS </t>
  </si>
  <si>
    <t>ANEXO 4B. SERVICIOS DE VIGILANCIA Y SEGURIDAD PRIVADA EN PERIODO SIN ESTUDIANTILES</t>
  </si>
  <si>
    <t xml:space="preserve">ITEM </t>
  </si>
  <si>
    <t xml:space="preserve">Total con IVA 2018 </t>
  </si>
  <si>
    <t>SERVICIOS DE VIGILANCIA Y SEGURIDAD PRIVADA PARA LA UPN  - MEDIOS TECNOLÓGICOS</t>
  </si>
  <si>
    <t>SERVICIOS MEDIOS TECNOLÓGICOS</t>
  </si>
  <si>
    <t xml:space="preserve">CUADRO RESUMEN VALOR MEDIÓS TECNOLÓGICOS </t>
  </si>
  <si>
    <t xml:space="preserve">VIGENCIA </t>
  </si>
  <si>
    <t>VALOR TOTAL 24 MESES</t>
  </si>
  <si>
    <t>CUADRO RESUMEN VALOR SERVICIOS REGULADOS</t>
  </si>
  <si>
    <t>PREDIO</t>
  </si>
  <si>
    <t xml:space="preserve">PREDIOS UBICADOS EN LA CIUDAD DE  BOGOTÁ </t>
  </si>
  <si>
    <t>PREDIOS EXTERNOS</t>
  </si>
  <si>
    <t>OTROS SERVICIOS</t>
  </si>
  <si>
    <t>SERVICIO EXTERNO</t>
  </si>
  <si>
    <t>SERVICIOS REGULADOS</t>
  </si>
  <si>
    <t xml:space="preserve">PREDIOS UBICADOS EN 
LA CIUDAD DE  BOGOTÁ </t>
  </si>
  <si>
    <t>Circuitos Cerrados de Cámaras de Seguridad en las siguientes instalaciones: Edificio Administrativo - carrera 16 A No. 79-08 - , Centro de Lenguas - Calle 79 No. 16-32 -, Instituto Pedagógico Nacional - Avenida calle 127 No. 11-20 -, casona El Nogal – calle 78 No. 9-92 -, casa del Parque Nacional – calle 39 No. 1-60 Este -, casa finca San José en Villeta (Cund.), casa finca Siete Cueros en Fusagasugá (Cund.), instalaciones Valmaría – calle 183 No. 54 D esquina -, edificio post-grados  - carrera 9 No. 57-41 - y parqueadero de la calle 72 - calle 73 No. 11-86-. Total sugerido de cámaras de seguridad: 40 fijas y 5 móviles.</t>
  </si>
  <si>
    <t>Unidades de sistema lector de rondas.</t>
  </si>
  <si>
    <t>VALOR (AÑO 2018) (1)</t>
  </si>
  <si>
    <t>Medios tecnológicos:  10 Circuitos cerrados de Cámaras de Seguridad y 30 Unidades de sistema lector de rondas.</t>
  </si>
  <si>
    <t xml:space="preserve">PROFORMA ECONÓMICA No. 9 - ANEXO 2- MEDIOS TECNOLÓGICOS </t>
  </si>
  <si>
    <t>PROFORMA ECONÓMICA No. 9 - ANEXO 1 - PRESUPUESTO REGULADOS</t>
  </si>
  <si>
    <t>PROFORMA No. 9 - PRESUPUESTO TOTAL 24 MESES (SERVICIOS REGULADOS Y NO REGULADOS)</t>
  </si>
  <si>
    <t>10 HORAS L-S SIN FESTIVO SIN ARMA (7:00 A.M. A 5:00 PM)</t>
  </si>
  <si>
    <t>12 HORAS L-S SIN FESTIVO SIN ARMA (6:00 AM A 6:00 PM)</t>
  </si>
  <si>
    <t>12 HORAS L-V SIN FESTIVO SIN ARMA (6:00 AM A 6:00 PM)</t>
  </si>
  <si>
    <t>14 HORAS DE LUNES A SABADO - SIN FESTIVOS -SIN ARMA   (6:00 AM A 8:00 PM)</t>
  </si>
  <si>
    <t>15 HORAS DE LUNES A SABADO SIN FESTIVOS 
SIN ARMA 
(6:00 A.M. A 8:00 PM)</t>
  </si>
  <si>
    <t>J</t>
  </si>
  <si>
    <t>24 horas con arma - todos los días</t>
  </si>
  <si>
    <t>24 horas sin arma -  todos los días</t>
  </si>
  <si>
    <t>10 horas lun a sáb sin festivos sin arma - (7:00 A.M. A 5:00 PM)</t>
  </si>
  <si>
    <t>24 horas canino - todos los días</t>
  </si>
  <si>
    <t>15 HORAS DE LUNES A SABADO SIN FESTIVOS 
SIN ARMA 
(6:00 A.M. A 9:00 PM)</t>
  </si>
  <si>
    <t>15 horas lun a sáb sin festivos sin arma (6:00 A.M. A 9:00 PM)</t>
  </si>
  <si>
    <t>14 horas de lunes a sabado (6:00 AM A 8:00 PM)</t>
  </si>
  <si>
    <t>12 horas de lunes a sabado (6:00 AM A 6:00 PM</t>
  </si>
  <si>
    <t>12 horas de lunes a viernes (6:00 AM A 6:00 PM</t>
  </si>
  <si>
    <t>Servicio 24 horas - Supervisior - todos los días</t>
  </si>
  <si>
    <r>
      <t xml:space="preserve">Medios tecnológicos:  </t>
    </r>
    <r>
      <rPr>
        <b/>
        <sz val="16"/>
        <color theme="1"/>
        <rFont val="HELVETICA"/>
      </rPr>
      <t>7</t>
    </r>
    <r>
      <rPr>
        <sz val="16"/>
        <color theme="1"/>
        <rFont val="HELVETICA"/>
      </rPr>
      <t xml:space="preserve"> Circuitos cerrados de Cámaras de Seguridad y 30 Unidades de sistema lector de rondas.</t>
    </r>
  </si>
  <si>
    <t>15 DÍAS (1 AL 15 DE DICIEMBRE DE 2018)</t>
  </si>
  <si>
    <t>15 DÍAS (16 AL 31 DICIEMBRE DE 2018)</t>
  </si>
  <si>
    <t>Total con IVA - PERIODO SIN CLASES VIGENCIA 2019 CON TARIFAS DE LA VIGENCIA 2018</t>
  </si>
  <si>
    <t>Total con IVA - PERIODO DE CLASES VIGENCIA 2020 CON TARIFAS DE LA VIGENCIA 2018</t>
  </si>
  <si>
    <t>Total con IVA - PERIODO SIN CLASES VIGENCIA 2020 CON TARIFAS DE LA VIGENCIA 2018</t>
  </si>
  <si>
    <t>TOTAL NETO 2019 CON TARIFAS VIGENCIA 2018</t>
  </si>
  <si>
    <t>TOTAL NETO 2020 CON TARIFAS DE LA VIGENCIA 2018</t>
  </si>
  <si>
    <t>CUADRO RESUMEN VALOR TODOS LOS SERVICIOS REGULADOSY NO REGULADOS PARA 24 MESES (SUMATORIA TOTALES)</t>
  </si>
  <si>
    <t>Total con IVA - PERIODO DE CLASES VIGENCIA 2019 CON TARIFAS DE LA VIGENCIA 2018</t>
  </si>
  <si>
    <t>TOTAL NETO 2019 CON TARIFAS DE LA VIGENCIA 2018</t>
  </si>
  <si>
    <t>Total con IVA 2019 
(CON VALOR DEL AÑO 2018)</t>
  </si>
  <si>
    <t>Total con IVA 2020
(CON VALOR DEL AÑO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</si>
</sst>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[$$-240A]\ * #,##0_);_([$$-240A]\ * \(#,##0\);_([$$-240A]\ * &quot;-&quot;??_);_(@_)"/>
    <numFmt numFmtId="168" formatCode="_(&quot;$&quot;\ * #,##0_);_(&quot;$&quot;\ * \(#,##0\);_(&quot;$&quot;\ * &quot;-&quot;??_);_(@_)"/>
    <numFmt numFmtId="169" formatCode="_-* #,##0.0\ _€_-;\-* #,##0.0\ _€_-;_-* &quot;-&quot;??\ _€_-;_-@_-"/>
    <numFmt numFmtId="170" formatCode="#,##0.0"/>
    <numFmt numFmtId="171" formatCode="_(* #,##0_);_(* \(#,##0\);_(* &quot;-&quot;??_);_(@_)"/>
    <numFmt numFmtId="172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HELVETICA"/>
    </font>
    <font>
      <sz val="16"/>
      <color theme="1"/>
      <name val="HELVETICA"/>
    </font>
    <font>
      <b/>
      <sz val="20"/>
      <color theme="1"/>
      <name val="HELVETICA"/>
    </font>
    <font>
      <sz val="16"/>
      <name val="HELVETICA"/>
    </font>
    <font>
      <b/>
      <sz val="16"/>
      <color indexed="8"/>
      <name val="HELVETICA"/>
    </font>
    <font>
      <sz val="16"/>
      <color indexed="8"/>
      <name val="HELVETICA"/>
    </font>
    <font>
      <b/>
      <sz val="11"/>
      <color theme="1"/>
      <name val="Helvetica"/>
    </font>
    <font>
      <sz val="11"/>
      <color theme="1"/>
      <name val="Helvetica"/>
    </font>
    <font>
      <b/>
      <sz val="8"/>
      <color theme="1"/>
      <name val="Helvetica"/>
    </font>
    <font>
      <b/>
      <sz val="8"/>
      <name val="Helvetica"/>
    </font>
    <font>
      <sz val="11"/>
      <name val="Helvetica"/>
    </font>
    <font>
      <b/>
      <sz val="9"/>
      <color theme="1"/>
      <name val="Helvetica"/>
    </font>
    <font>
      <b/>
      <sz val="18"/>
      <color theme="1"/>
      <name val="HELVETICA"/>
    </font>
    <font>
      <b/>
      <sz val="16"/>
      <color rgb="FFFF0000"/>
      <name val="HELVETICA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3">
    <xf numFmtId="0" fontId="0" fillId="0" borderId="0" xfId="0"/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166" fontId="3" fillId="0" borderId="0" xfId="2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6" fontId="2" fillId="0" borderId="7" xfId="2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67" fontId="3" fillId="0" borderId="9" xfId="2" applyNumberFormat="1" applyFont="1" applyFill="1" applyBorder="1" applyAlignment="1">
      <alignment vertical="center"/>
    </xf>
    <xf numFmtId="167" fontId="5" fillId="0" borderId="9" xfId="2" applyNumberFormat="1" applyFont="1" applyFill="1" applyBorder="1" applyAlignment="1">
      <alignment vertical="center"/>
    </xf>
    <xf numFmtId="165" fontId="3" fillId="0" borderId="9" xfId="1" applyFont="1" applyFill="1" applyBorder="1" applyAlignment="1">
      <alignment horizontal="center" vertical="center"/>
    </xf>
    <xf numFmtId="166" fontId="3" fillId="0" borderId="10" xfId="2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7" fontId="5" fillId="0" borderId="12" xfId="2" applyNumberFormat="1" applyFont="1" applyFill="1" applyBorder="1" applyAlignment="1">
      <alignment vertical="center"/>
    </xf>
    <xf numFmtId="167" fontId="3" fillId="0" borderId="12" xfId="2" applyNumberFormat="1" applyFont="1" applyFill="1" applyBorder="1" applyAlignment="1">
      <alignment vertical="center"/>
    </xf>
    <xf numFmtId="165" fontId="3" fillId="0" borderId="12" xfId="1" applyFont="1" applyFill="1" applyBorder="1" applyAlignment="1">
      <alignment horizontal="center" vertical="center"/>
    </xf>
    <xf numFmtId="166" fontId="3" fillId="0" borderId="13" xfId="2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68" fontId="3" fillId="0" borderId="12" xfId="2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vertical="center"/>
    </xf>
    <xf numFmtId="168" fontId="3" fillId="0" borderId="15" xfId="2" applyNumberFormat="1" applyFont="1" applyFill="1" applyBorder="1" applyAlignment="1">
      <alignment vertical="center"/>
    </xf>
    <xf numFmtId="166" fontId="3" fillId="0" borderId="16" xfId="2" applyNumberFormat="1" applyFont="1" applyFill="1" applyBorder="1" applyAlignment="1">
      <alignment vertical="center"/>
    </xf>
    <xf numFmtId="166" fontId="2" fillId="2" borderId="17" xfId="2" applyNumberFormat="1" applyFont="1" applyFill="1" applyBorder="1" applyAlignment="1">
      <alignment vertical="center"/>
    </xf>
    <xf numFmtId="169" fontId="3" fillId="0" borderId="9" xfId="1" applyNumberFormat="1" applyFont="1" applyFill="1" applyBorder="1" applyAlignment="1">
      <alignment horizontal="center" vertical="center"/>
    </xf>
    <xf numFmtId="169" fontId="3" fillId="0" borderId="12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vertical="center"/>
    </xf>
    <xf numFmtId="166" fontId="2" fillId="0" borderId="17" xfId="2" applyNumberFormat="1" applyFont="1" applyFill="1" applyBorder="1" applyAlignment="1">
      <alignment horizontal="center" vertical="center"/>
    </xf>
    <xf numFmtId="166" fontId="2" fillId="0" borderId="19" xfId="2" applyNumberFormat="1" applyFont="1" applyFill="1" applyBorder="1" applyAlignment="1">
      <alignment horizontal="center" vertical="center" wrapText="1"/>
    </xf>
    <xf numFmtId="166" fontId="2" fillId="0" borderId="17" xfId="2" applyNumberFormat="1" applyFont="1" applyFill="1" applyBorder="1" applyAlignment="1">
      <alignment vertical="center"/>
    </xf>
    <xf numFmtId="166" fontId="2" fillId="0" borderId="21" xfId="2" applyNumberFormat="1" applyFont="1" applyFill="1" applyBorder="1" applyAlignment="1">
      <alignment vertical="center"/>
    </xf>
    <xf numFmtId="3" fontId="2" fillId="5" borderId="22" xfId="0" applyNumberFormat="1" applyFont="1" applyFill="1" applyBorder="1" applyAlignment="1">
      <alignment horizontal="left" vertical="center" wrapText="1"/>
    </xf>
    <xf numFmtId="167" fontId="2" fillId="5" borderId="20" xfId="2" applyNumberFormat="1" applyFont="1" applyFill="1" applyBorder="1" applyAlignment="1">
      <alignment horizontal="right" vertical="center"/>
    </xf>
    <xf numFmtId="3" fontId="2" fillId="5" borderId="14" xfId="0" applyNumberFormat="1" applyFont="1" applyFill="1" applyBorder="1" applyAlignment="1">
      <alignment horizontal="left" vertical="center" wrapText="1"/>
    </xf>
    <xf numFmtId="166" fontId="2" fillId="5" borderId="16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left" vertical="center" wrapText="1"/>
    </xf>
    <xf numFmtId="166" fontId="2" fillId="3" borderId="19" xfId="2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9" fontId="3" fillId="0" borderId="15" xfId="1" applyNumberFormat="1" applyFont="1" applyFill="1" applyBorder="1" applyAlignment="1">
      <alignment horizontal="center" vertical="center"/>
    </xf>
    <xf numFmtId="3" fontId="2" fillId="6" borderId="22" xfId="0" applyNumberFormat="1" applyFont="1" applyFill="1" applyBorder="1" applyAlignment="1">
      <alignment horizontal="left" vertical="center" wrapText="1"/>
    </xf>
    <xf numFmtId="167" fontId="2" fillId="6" borderId="20" xfId="2" applyNumberFormat="1" applyFont="1" applyFill="1" applyBorder="1" applyAlignment="1">
      <alignment horizontal="right" vertical="center"/>
    </xf>
    <xf numFmtId="3" fontId="2" fillId="6" borderId="11" xfId="0" applyNumberFormat="1" applyFont="1" applyFill="1" applyBorder="1" applyAlignment="1">
      <alignment horizontal="left" vertical="center" wrapText="1"/>
    </xf>
    <xf numFmtId="166" fontId="2" fillId="6" borderId="13" xfId="0" applyNumberFormat="1" applyFont="1" applyFill="1" applyBorder="1" applyAlignment="1">
      <alignment horizontal="right" vertical="center"/>
    </xf>
    <xf numFmtId="3" fontId="2" fillId="6" borderId="23" xfId="0" applyNumberFormat="1" applyFont="1" applyFill="1" applyBorder="1" applyAlignment="1">
      <alignment horizontal="left" vertical="center" wrapText="1"/>
    </xf>
    <xf numFmtId="166" fontId="2" fillId="6" borderId="24" xfId="2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wrapText="1"/>
    </xf>
    <xf numFmtId="3" fontId="3" fillId="0" borderId="2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6" fontId="3" fillId="0" borderId="0" xfId="2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wrapText="1"/>
    </xf>
    <xf numFmtId="3" fontId="2" fillId="0" borderId="30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/>
    </xf>
    <xf numFmtId="166" fontId="6" fillId="0" borderId="30" xfId="2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wrapText="1"/>
    </xf>
    <xf numFmtId="170" fontId="3" fillId="0" borderId="12" xfId="0" applyNumberFormat="1" applyFont="1" applyBorder="1" applyAlignment="1">
      <alignment horizontal="right" vertical="center"/>
    </xf>
    <xf numFmtId="10" fontId="3" fillId="0" borderId="12" xfId="3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7" borderId="12" xfId="0" applyNumberFormat="1" applyFont="1" applyFill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right" vertical="center"/>
    </xf>
    <xf numFmtId="9" fontId="3" fillId="0" borderId="12" xfId="3" applyFont="1" applyBorder="1" applyAlignment="1">
      <alignment horizontal="right" vertical="center"/>
    </xf>
    <xf numFmtId="166" fontId="3" fillId="0" borderId="12" xfId="2" applyNumberFormat="1" applyFont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right" wrapText="1"/>
    </xf>
    <xf numFmtId="170" fontId="3" fillId="0" borderId="32" xfId="0" applyNumberFormat="1" applyFont="1" applyBorder="1" applyAlignment="1">
      <alignment horizontal="right" vertical="center"/>
    </xf>
    <xf numFmtId="10" fontId="3" fillId="0" borderId="32" xfId="3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7" borderId="32" xfId="0" applyNumberFormat="1" applyFont="1" applyFill="1" applyBorder="1" applyAlignment="1">
      <alignment vertical="center"/>
    </xf>
    <xf numFmtId="3" fontId="3" fillId="0" borderId="32" xfId="0" applyNumberFormat="1" applyFont="1" applyBorder="1" applyAlignment="1">
      <alignment horizontal="center" vertical="center"/>
    </xf>
    <xf numFmtId="3" fontId="3" fillId="3" borderId="32" xfId="0" applyNumberFormat="1" applyFont="1" applyFill="1" applyBorder="1" applyAlignment="1">
      <alignment horizontal="right" vertical="center"/>
    </xf>
    <xf numFmtId="9" fontId="3" fillId="0" borderId="32" xfId="3" applyFont="1" applyBorder="1" applyAlignment="1">
      <alignment horizontal="right" vertical="center"/>
    </xf>
    <xf numFmtId="166" fontId="3" fillId="0" borderId="32" xfId="2" applyNumberFormat="1" applyFont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22" xfId="0" applyFont="1" applyFill="1" applyBorder="1" applyAlignment="1">
      <alignment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3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wrapText="1"/>
    </xf>
    <xf numFmtId="0" fontId="9" fillId="9" borderId="12" xfId="0" applyFont="1" applyFill="1" applyBorder="1" applyAlignment="1">
      <alignment vertical="center"/>
    </xf>
    <xf numFmtId="0" fontId="9" fillId="9" borderId="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166" fontId="2" fillId="9" borderId="0" xfId="2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6" fontId="2" fillId="2" borderId="47" xfId="2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center" vertical="center"/>
    </xf>
    <xf numFmtId="166" fontId="3" fillId="0" borderId="35" xfId="2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center" vertical="center"/>
    </xf>
    <xf numFmtId="166" fontId="3" fillId="0" borderId="24" xfId="2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166" fontId="2" fillId="2" borderId="51" xfId="0" applyNumberFormat="1" applyFont="1" applyFill="1" applyBorder="1" applyAlignment="1">
      <alignment horizontal="right" vertical="center"/>
    </xf>
    <xf numFmtId="166" fontId="2" fillId="2" borderId="52" xfId="2" applyNumberFormat="1" applyFont="1" applyFill="1" applyBorder="1" applyAlignment="1">
      <alignment horizontal="right" vertical="center"/>
    </xf>
    <xf numFmtId="171" fontId="3" fillId="0" borderId="32" xfId="1" applyNumberFormat="1" applyFont="1" applyFill="1" applyBorder="1" applyAlignment="1">
      <alignment horizontal="center" vertical="center"/>
    </xf>
    <xf numFmtId="166" fontId="2" fillId="2" borderId="54" xfId="2" applyNumberFormat="1" applyFont="1" applyFill="1" applyBorder="1" applyAlignment="1">
      <alignment vertical="center"/>
    </xf>
    <xf numFmtId="166" fontId="2" fillId="0" borderId="0" xfId="2" applyNumberFormat="1" applyFont="1" applyAlignment="1">
      <alignment vertical="center"/>
    </xf>
    <xf numFmtId="3" fontId="2" fillId="0" borderId="56" xfId="0" applyNumberFormat="1" applyFont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164" fontId="2" fillId="0" borderId="50" xfId="2" applyFont="1" applyBorder="1" applyAlignment="1">
      <alignment horizontal="center" vertical="center"/>
    </xf>
    <xf numFmtId="164" fontId="2" fillId="0" borderId="51" xfId="2" applyFont="1" applyBorder="1" applyAlignment="1">
      <alignment horizontal="center" vertical="center"/>
    </xf>
    <xf numFmtId="164" fontId="2" fillId="0" borderId="52" xfId="2" applyFont="1" applyBorder="1" applyAlignment="1">
      <alignment horizontal="center" vertical="center"/>
    </xf>
    <xf numFmtId="164" fontId="3" fillId="0" borderId="17" xfId="2" applyFont="1" applyBorder="1" applyAlignment="1">
      <alignment horizontal="center" vertical="center"/>
    </xf>
    <xf numFmtId="166" fontId="2" fillId="0" borderId="50" xfId="2" applyNumberFormat="1" applyFont="1" applyBorder="1" applyAlignment="1">
      <alignment horizontal="center" vertical="center"/>
    </xf>
    <xf numFmtId="166" fontId="2" fillId="0" borderId="51" xfId="2" applyNumberFormat="1" applyFont="1" applyBorder="1" applyAlignment="1">
      <alignment horizontal="center" vertical="center"/>
    </xf>
    <xf numFmtId="166" fontId="2" fillId="0" borderId="52" xfId="2" applyNumberFormat="1" applyFont="1" applyBorder="1" applyAlignment="1">
      <alignment horizontal="center" vertical="center"/>
    </xf>
    <xf numFmtId="166" fontId="3" fillId="0" borderId="17" xfId="2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12" borderId="6" xfId="0" applyFont="1" applyFill="1" applyBorder="1" applyAlignment="1">
      <alignment horizontal="center" vertical="center"/>
    </xf>
    <xf numFmtId="0" fontId="9" fillId="12" borderId="42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/>
    </xf>
    <xf numFmtId="0" fontId="10" fillId="8" borderId="45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1" fillId="8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8" fillId="12" borderId="47" xfId="0" applyFont="1" applyFill="1" applyBorder="1" applyAlignment="1">
      <alignment horizontal="center" vertical="center"/>
    </xf>
    <xf numFmtId="172" fontId="3" fillId="0" borderId="32" xfId="1" applyNumberFormat="1" applyFont="1" applyFill="1" applyBorder="1" applyAlignment="1">
      <alignment horizontal="center" vertical="center"/>
    </xf>
    <xf numFmtId="168" fontId="3" fillId="0" borderId="32" xfId="2" applyNumberFormat="1" applyFont="1" applyFill="1" applyBorder="1" applyAlignment="1">
      <alignment vertical="center"/>
    </xf>
    <xf numFmtId="166" fontId="3" fillId="0" borderId="7" xfId="2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justify" vertical="center" wrapText="1"/>
    </xf>
    <xf numFmtId="3" fontId="2" fillId="0" borderId="0" xfId="0" applyNumberFormat="1" applyFont="1" applyAlignment="1">
      <alignment horizontal="center" vertical="center"/>
    </xf>
    <xf numFmtId="3" fontId="3" fillId="0" borderId="44" xfId="0" applyNumberFormat="1" applyFont="1" applyFill="1" applyBorder="1" applyAlignment="1">
      <alignment vertical="center"/>
    </xf>
    <xf numFmtId="168" fontId="3" fillId="0" borderId="44" xfId="2" applyNumberFormat="1" applyFont="1" applyFill="1" applyBorder="1" applyAlignment="1">
      <alignment vertical="center"/>
    </xf>
    <xf numFmtId="166" fontId="3" fillId="0" borderId="62" xfId="2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 wrapText="1"/>
    </xf>
    <xf numFmtId="3" fontId="3" fillId="0" borderId="44" xfId="0" applyNumberFormat="1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vertical="center" wrapText="1"/>
    </xf>
    <xf numFmtId="168" fontId="3" fillId="0" borderId="9" xfId="2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 wrapText="1"/>
    </xf>
    <xf numFmtId="167" fontId="3" fillId="0" borderId="33" xfId="2" applyNumberFormat="1" applyFont="1" applyFill="1" applyBorder="1" applyAlignment="1">
      <alignment vertical="center"/>
    </xf>
    <xf numFmtId="167" fontId="5" fillId="0" borderId="33" xfId="2" applyNumberFormat="1" applyFont="1" applyFill="1" applyBorder="1" applyAlignment="1">
      <alignment vertical="center"/>
    </xf>
    <xf numFmtId="169" fontId="3" fillId="0" borderId="33" xfId="1" applyNumberFormat="1" applyFont="1" applyFill="1" applyBorder="1" applyAlignment="1">
      <alignment horizontal="center" vertical="center"/>
    </xf>
    <xf numFmtId="167" fontId="3" fillId="0" borderId="6" xfId="2" applyNumberFormat="1" applyFont="1" applyFill="1" applyBorder="1" applyAlignment="1">
      <alignment vertical="center"/>
    </xf>
    <xf numFmtId="167" fontId="5" fillId="0" borderId="32" xfId="2" applyNumberFormat="1" applyFont="1" applyFill="1" applyBorder="1" applyAlignment="1">
      <alignment vertical="center"/>
    </xf>
    <xf numFmtId="167" fontId="3" fillId="0" borderId="32" xfId="2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170" fontId="3" fillId="0" borderId="12" xfId="0" applyNumberFormat="1" applyFont="1" applyBorder="1" applyAlignment="1">
      <alignment horizontal="center" vertical="center"/>
    </xf>
    <xf numFmtId="170" fontId="3" fillId="0" borderId="32" xfId="0" applyNumberFormat="1" applyFont="1" applyBorder="1" applyAlignment="1">
      <alignment horizontal="center" vertical="center"/>
    </xf>
    <xf numFmtId="169" fontId="3" fillId="0" borderId="32" xfId="1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166" fontId="2" fillId="0" borderId="62" xfId="2" applyNumberFormat="1" applyFont="1" applyFill="1" applyBorder="1" applyAlignment="1">
      <alignment horizontal="center" vertical="center" wrapText="1"/>
    </xf>
    <xf numFmtId="3" fontId="3" fillId="0" borderId="6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justify" vertical="center" wrapText="1"/>
    </xf>
    <xf numFmtId="172" fontId="3" fillId="0" borderId="12" xfId="1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166" fontId="2" fillId="0" borderId="10" xfId="2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vertical="center" wrapText="1"/>
    </xf>
    <xf numFmtId="171" fontId="3" fillId="0" borderId="12" xfId="1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 wrapText="1"/>
    </xf>
    <xf numFmtId="166" fontId="2" fillId="0" borderId="35" xfId="2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15" fillId="9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0" fontId="13" fillId="11" borderId="37" xfId="0" applyFont="1" applyFill="1" applyBorder="1" applyAlignment="1">
      <alignment horizontal="center" vertical="center" wrapText="1"/>
    </xf>
    <xf numFmtId="0" fontId="13" fillId="11" borderId="41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/>
    </xf>
    <xf numFmtId="0" fontId="8" fillId="12" borderId="6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8" borderId="22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1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textRotation="90"/>
    </xf>
    <xf numFmtId="0" fontId="8" fillId="8" borderId="38" xfId="0" applyFont="1" applyFill="1" applyBorder="1" applyAlignment="1">
      <alignment horizontal="center" vertical="center" textRotation="90"/>
    </xf>
    <xf numFmtId="0" fontId="8" fillId="8" borderId="40" xfId="0" applyFont="1" applyFill="1" applyBorder="1" applyAlignment="1">
      <alignment horizontal="center" vertical="center" textRotation="90"/>
    </xf>
    <xf numFmtId="0" fontId="8" fillId="8" borderId="41" xfId="0" applyFont="1" applyFill="1" applyBorder="1" applyAlignment="1">
      <alignment horizontal="center" vertical="center" textRotation="90"/>
    </xf>
    <xf numFmtId="0" fontId="8" fillId="10" borderId="59" xfId="0" applyFont="1" applyFill="1" applyBorder="1" applyAlignment="1">
      <alignment horizontal="center" vertical="center" textRotation="90" wrapText="1"/>
    </xf>
    <xf numFmtId="0" fontId="8" fillId="10" borderId="38" xfId="0" applyFont="1" applyFill="1" applyBorder="1" applyAlignment="1">
      <alignment horizontal="center" vertical="center" textRotation="90"/>
    </xf>
    <xf numFmtId="0" fontId="8" fillId="10" borderId="40" xfId="0" applyFont="1" applyFill="1" applyBorder="1" applyAlignment="1">
      <alignment horizontal="center" vertical="center" textRotation="90"/>
    </xf>
    <xf numFmtId="0" fontId="8" fillId="8" borderId="37" xfId="0" applyFont="1" applyFill="1" applyBorder="1" applyAlignment="1">
      <alignment horizontal="center" vertical="center" textRotation="89"/>
    </xf>
    <xf numFmtId="0" fontId="8" fillId="8" borderId="38" xfId="0" applyFont="1" applyFill="1" applyBorder="1" applyAlignment="1">
      <alignment horizontal="center" vertical="center" textRotation="89"/>
    </xf>
    <xf numFmtId="0" fontId="8" fillId="8" borderId="40" xfId="0" applyFont="1" applyFill="1" applyBorder="1" applyAlignment="1">
      <alignment horizontal="center" vertical="center" textRotation="89"/>
    </xf>
    <xf numFmtId="0" fontId="8" fillId="8" borderId="41" xfId="0" applyFont="1" applyFill="1" applyBorder="1" applyAlignment="1">
      <alignment horizontal="center" vertical="center" textRotation="89"/>
    </xf>
    <xf numFmtId="0" fontId="8" fillId="10" borderId="59" xfId="0" applyFont="1" applyFill="1" applyBorder="1" applyAlignment="1">
      <alignment horizontal="center" vertical="center" textRotation="89"/>
    </xf>
    <xf numFmtId="0" fontId="8" fillId="10" borderId="38" xfId="0" applyFont="1" applyFill="1" applyBorder="1" applyAlignment="1">
      <alignment horizontal="center" vertical="center" textRotation="89"/>
    </xf>
    <xf numFmtId="0" fontId="8" fillId="10" borderId="40" xfId="0" applyFont="1" applyFill="1" applyBorder="1" applyAlignment="1">
      <alignment horizontal="center" vertical="center" textRotation="89"/>
    </xf>
    <xf numFmtId="3" fontId="3" fillId="12" borderId="21" xfId="0" applyNumberFormat="1" applyFont="1" applyFill="1" applyBorder="1" applyAlignment="1">
      <alignment horizontal="center" vertical="center"/>
    </xf>
    <xf numFmtId="3" fontId="3" fillId="12" borderId="55" xfId="0" applyNumberFormat="1" applyFont="1" applyFill="1" applyBorder="1" applyAlignment="1">
      <alignment horizontal="center" vertical="center"/>
    </xf>
    <xf numFmtId="3" fontId="3" fillId="12" borderId="47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6" borderId="1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3" xfId="0" applyNumberFormat="1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47" xfId="0" applyNumberFormat="1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3" fillId="12" borderId="27" xfId="0" applyNumberFormat="1" applyFont="1" applyFill="1" applyBorder="1" applyAlignment="1">
      <alignment horizontal="center" vertical="center"/>
    </xf>
    <xf numFmtId="3" fontId="3" fillId="12" borderId="53" xfId="0" applyNumberFormat="1" applyFont="1" applyFill="1" applyBorder="1" applyAlignment="1">
      <alignment horizontal="center" vertical="center"/>
    </xf>
    <xf numFmtId="3" fontId="4" fillId="2" borderId="26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3" fontId="2" fillId="2" borderId="46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 wrapText="1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8" zoomScale="85" zoomScaleNormal="85" workbookViewId="0">
      <selection sqref="A1:L40"/>
    </sheetView>
  </sheetViews>
  <sheetFormatPr baseColWidth="10" defaultRowHeight="15" x14ac:dyDescent="0.25"/>
  <cols>
    <col min="1" max="1" width="15.85546875" customWidth="1"/>
    <col min="2" max="2" width="49.28515625" customWidth="1"/>
    <col min="3" max="3" width="13.7109375" customWidth="1"/>
    <col min="4" max="4" width="13.28515625" customWidth="1"/>
    <col min="5" max="6" width="21.42578125" customWidth="1"/>
    <col min="7" max="7" width="18" customWidth="1"/>
    <col min="8" max="8" width="17" customWidth="1"/>
    <col min="9" max="11" width="16.42578125" customWidth="1"/>
    <col min="12" max="12" width="14.42578125" customWidth="1"/>
  </cols>
  <sheetData>
    <row r="1" spans="1:12" ht="22.5" customHeight="1" x14ac:dyDescent="0.25">
      <c r="A1" s="248" t="s">
        <v>55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2" ht="15.75" thickBot="1" x14ac:dyDescent="0.3">
      <c r="A2" s="107"/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5.75" customHeight="1" thickBot="1" x14ac:dyDescent="0.3">
      <c r="A3" s="249" t="s">
        <v>105</v>
      </c>
      <c r="B3" s="250"/>
      <c r="C3" s="246" t="s">
        <v>110</v>
      </c>
      <c r="D3" s="247"/>
      <c r="E3" s="247"/>
      <c r="F3" s="247"/>
      <c r="G3" s="247"/>
      <c r="H3" s="247"/>
      <c r="I3" s="247"/>
      <c r="J3" s="247"/>
      <c r="K3" s="247"/>
      <c r="L3" s="255" t="s">
        <v>56</v>
      </c>
    </row>
    <row r="4" spans="1:12" ht="15.75" thickBot="1" x14ac:dyDescent="0.3">
      <c r="A4" s="251"/>
      <c r="B4" s="252"/>
      <c r="C4" s="165" t="s">
        <v>13</v>
      </c>
      <c r="D4" s="163" t="s">
        <v>14</v>
      </c>
      <c r="E4" s="163" t="s">
        <v>15</v>
      </c>
      <c r="F4" s="163" t="s">
        <v>16</v>
      </c>
      <c r="G4" s="163" t="s">
        <v>17</v>
      </c>
      <c r="H4" s="163" t="s">
        <v>18</v>
      </c>
      <c r="I4" s="163" t="s">
        <v>19</v>
      </c>
      <c r="J4" s="164" t="s">
        <v>20</v>
      </c>
      <c r="K4" s="164" t="s">
        <v>21</v>
      </c>
      <c r="L4" s="256"/>
    </row>
    <row r="5" spans="1:12" ht="73.5" customHeight="1" thickBot="1" x14ac:dyDescent="0.3">
      <c r="A5" s="253"/>
      <c r="B5" s="254"/>
      <c r="C5" s="166" t="s">
        <v>57</v>
      </c>
      <c r="D5" s="161" t="s">
        <v>58</v>
      </c>
      <c r="E5" s="161" t="s">
        <v>123</v>
      </c>
      <c r="F5" s="161" t="s">
        <v>119</v>
      </c>
      <c r="G5" s="161" t="s">
        <v>59</v>
      </c>
      <c r="H5" s="161" t="s">
        <v>122</v>
      </c>
      <c r="I5" s="161" t="s">
        <v>121</v>
      </c>
      <c r="J5" s="162" t="s">
        <v>120</v>
      </c>
      <c r="K5" s="162" t="s">
        <v>60</v>
      </c>
      <c r="L5" s="257"/>
    </row>
    <row r="6" spans="1:12" x14ac:dyDescent="0.25">
      <c r="A6" s="258" t="s">
        <v>61</v>
      </c>
      <c r="B6" s="110" t="s">
        <v>62</v>
      </c>
      <c r="C6" s="111">
        <v>1</v>
      </c>
      <c r="D6" s="111"/>
      <c r="E6" s="111">
        <v>1</v>
      </c>
      <c r="F6" s="111"/>
      <c r="G6" s="111"/>
      <c r="H6" s="111"/>
      <c r="I6" s="111"/>
      <c r="J6" s="112"/>
      <c r="K6" s="112"/>
      <c r="L6" s="168">
        <f>SUM(C6:K6)</f>
        <v>2</v>
      </c>
    </row>
    <row r="7" spans="1:12" x14ac:dyDescent="0.25">
      <c r="A7" s="259"/>
      <c r="B7" s="113" t="s">
        <v>63</v>
      </c>
      <c r="C7" s="114">
        <v>1</v>
      </c>
      <c r="D7" s="114"/>
      <c r="E7" s="114">
        <v>1</v>
      </c>
      <c r="F7" s="114"/>
      <c r="G7" s="114"/>
      <c r="H7" s="114"/>
      <c r="I7" s="114"/>
      <c r="J7" s="115"/>
      <c r="K7" s="115"/>
      <c r="L7" s="169">
        <f>SUM(C7:K7)</f>
        <v>2</v>
      </c>
    </row>
    <row r="8" spans="1:12" x14ac:dyDescent="0.25">
      <c r="A8" s="259"/>
      <c r="B8" s="113" t="s">
        <v>64</v>
      </c>
      <c r="C8" s="114"/>
      <c r="D8" s="114"/>
      <c r="E8" s="114">
        <v>2</v>
      </c>
      <c r="F8" s="114"/>
      <c r="G8" s="114"/>
      <c r="H8" s="114"/>
      <c r="I8" s="114"/>
      <c r="J8" s="115"/>
      <c r="K8" s="115"/>
      <c r="L8" s="169">
        <f t="shared" ref="L8:L21" si="0">SUM(C8:K8)</f>
        <v>2</v>
      </c>
    </row>
    <row r="9" spans="1:12" x14ac:dyDescent="0.25">
      <c r="A9" s="259"/>
      <c r="B9" s="113" t="s">
        <v>65</v>
      </c>
      <c r="C9" s="116"/>
      <c r="D9" s="116"/>
      <c r="E9" s="116"/>
      <c r="F9" s="116">
        <v>2</v>
      </c>
      <c r="G9" s="116"/>
      <c r="H9" s="116"/>
      <c r="I9" s="116"/>
      <c r="J9" s="117"/>
      <c r="K9" s="117"/>
      <c r="L9" s="169">
        <f t="shared" si="0"/>
        <v>2</v>
      </c>
    </row>
    <row r="10" spans="1:12" x14ac:dyDescent="0.25">
      <c r="A10" s="259"/>
      <c r="B10" s="113" t="s">
        <v>66</v>
      </c>
      <c r="C10" s="116">
        <v>1</v>
      </c>
      <c r="D10" s="116"/>
      <c r="E10" s="116"/>
      <c r="F10" s="116"/>
      <c r="G10" s="116"/>
      <c r="H10" s="116"/>
      <c r="I10" s="116"/>
      <c r="J10" s="117"/>
      <c r="K10" s="117"/>
      <c r="L10" s="169">
        <f t="shared" si="0"/>
        <v>1</v>
      </c>
    </row>
    <row r="11" spans="1:12" x14ac:dyDescent="0.25">
      <c r="A11" s="259"/>
      <c r="B11" s="113" t="s">
        <v>67</v>
      </c>
      <c r="C11" s="116">
        <v>1</v>
      </c>
      <c r="D11" s="116"/>
      <c r="E11" s="116"/>
      <c r="F11" s="116"/>
      <c r="G11" s="116"/>
      <c r="H11" s="116"/>
      <c r="I11" s="116"/>
      <c r="J11" s="117"/>
      <c r="K11" s="117"/>
      <c r="L11" s="169">
        <f t="shared" si="0"/>
        <v>1</v>
      </c>
    </row>
    <row r="12" spans="1:12" x14ac:dyDescent="0.25">
      <c r="A12" s="259"/>
      <c r="B12" s="113" t="s">
        <v>68</v>
      </c>
      <c r="C12" s="116"/>
      <c r="D12" s="116"/>
      <c r="E12" s="116">
        <v>1</v>
      </c>
      <c r="F12" s="116"/>
      <c r="G12" s="116"/>
      <c r="H12" s="116"/>
      <c r="I12" s="116"/>
      <c r="J12" s="117"/>
      <c r="K12" s="117"/>
      <c r="L12" s="169">
        <f t="shared" si="0"/>
        <v>1</v>
      </c>
    </row>
    <row r="13" spans="1:12" x14ac:dyDescent="0.25">
      <c r="A13" s="259"/>
      <c r="B13" s="113" t="s">
        <v>69</v>
      </c>
      <c r="C13" s="116"/>
      <c r="D13" s="116"/>
      <c r="E13" s="116">
        <v>1</v>
      </c>
      <c r="F13" s="116"/>
      <c r="G13" s="116"/>
      <c r="H13" s="116"/>
      <c r="I13" s="116"/>
      <c r="J13" s="117"/>
      <c r="K13" s="117"/>
      <c r="L13" s="169">
        <f t="shared" si="0"/>
        <v>1</v>
      </c>
    </row>
    <row r="14" spans="1:12" x14ac:dyDescent="0.25">
      <c r="A14" s="259"/>
      <c r="B14" s="113" t="s">
        <v>70</v>
      </c>
      <c r="C14" s="116"/>
      <c r="D14" s="116"/>
      <c r="E14" s="116">
        <v>1</v>
      </c>
      <c r="F14" s="116"/>
      <c r="G14" s="116"/>
      <c r="H14" s="116"/>
      <c r="I14" s="116"/>
      <c r="J14" s="117"/>
      <c r="K14" s="117"/>
      <c r="L14" s="169">
        <f t="shared" si="0"/>
        <v>1</v>
      </c>
    </row>
    <row r="15" spans="1:12" x14ac:dyDescent="0.25">
      <c r="A15" s="259"/>
      <c r="B15" s="113" t="s">
        <v>71</v>
      </c>
      <c r="C15" s="116"/>
      <c r="D15" s="116"/>
      <c r="E15" s="116">
        <v>1</v>
      </c>
      <c r="F15" s="116"/>
      <c r="G15" s="116"/>
      <c r="H15" s="116"/>
      <c r="I15" s="116"/>
      <c r="J15" s="117"/>
      <c r="K15" s="117"/>
      <c r="L15" s="169">
        <f t="shared" si="0"/>
        <v>1</v>
      </c>
    </row>
    <row r="16" spans="1:12" x14ac:dyDescent="0.25">
      <c r="A16" s="259"/>
      <c r="B16" s="113" t="s">
        <v>72</v>
      </c>
      <c r="C16" s="116"/>
      <c r="D16" s="116"/>
      <c r="E16" s="116">
        <v>1</v>
      </c>
      <c r="F16" s="116"/>
      <c r="G16" s="116"/>
      <c r="H16" s="116"/>
      <c r="I16" s="116"/>
      <c r="J16" s="117">
        <v>1</v>
      </c>
      <c r="K16" s="117"/>
      <c r="L16" s="169">
        <f t="shared" si="0"/>
        <v>2</v>
      </c>
    </row>
    <row r="17" spans="1:12" x14ac:dyDescent="0.25">
      <c r="A17" s="259"/>
      <c r="B17" s="118" t="s">
        <v>73</v>
      </c>
      <c r="C17" s="116"/>
      <c r="D17" s="116"/>
      <c r="E17" s="116">
        <v>1</v>
      </c>
      <c r="F17" s="116"/>
      <c r="G17" s="116"/>
      <c r="H17" s="116"/>
      <c r="I17" s="116"/>
      <c r="J17" s="117"/>
      <c r="K17" s="117"/>
      <c r="L17" s="169">
        <f t="shared" si="0"/>
        <v>1</v>
      </c>
    </row>
    <row r="18" spans="1:12" x14ac:dyDescent="0.25">
      <c r="A18" s="259"/>
      <c r="B18" s="119" t="s">
        <v>74</v>
      </c>
      <c r="C18" s="116">
        <v>1</v>
      </c>
      <c r="D18" s="116"/>
      <c r="E18" s="120"/>
      <c r="F18" s="120"/>
      <c r="G18" s="116"/>
      <c r="H18" s="116"/>
      <c r="I18" s="116"/>
      <c r="J18" s="117"/>
      <c r="K18" s="117"/>
      <c r="L18" s="169">
        <f t="shared" si="0"/>
        <v>1</v>
      </c>
    </row>
    <row r="19" spans="1:12" x14ac:dyDescent="0.25">
      <c r="A19" s="260"/>
      <c r="B19" s="119" t="s">
        <v>75</v>
      </c>
      <c r="C19" s="116"/>
      <c r="D19" s="116"/>
      <c r="E19" s="121">
        <v>1</v>
      </c>
      <c r="F19" s="121"/>
      <c r="G19" s="116"/>
      <c r="H19" s="116"/>
      <c r="I19" s="116"/>
      <c r="J19" s="117"/>
      <c r="K19" s="117"/>
      <c r="L19" s="169">
        <f t="shared" si="0"/>
        <v>1</v>
      </c>
    </row>
    <row r="20" spans="1:12" x14ac:dyDescent="0.25">
      <c r="A20" s="260"/>
      <c r="B20" s="113" t="s">
        <v>76</v>
      </c>
      <c r="C20" s="114"/>
      <c r="D20" s="114"/>
      <c r="E20" s="114">
        <v>1</v>
      </c>
      <c r="F20" s="114"/>
      <c r="G20" s="114"/>
      <c r="H20" s="114"/>
      <c r="I20" s="114"/>
      <c r="J20" s="115"/>
      <c r="K20" s="115"/>
      <c r="L20" s="169">
        <f t="shared" si="0"/>
        <v>1</v>
      </c>
    </row>
    <row r="21" spans="1:12" ht="15.75" thickBot="1" x14ac:dyDescent="0.3">
      <c r="A21" s="261"/>
      <c r="B21" s="122" t="s">
        <v>77</v>
      </c>
      <c r="C21" s="123"/>
      <c r="D21" s="123"/>
      <c r="E21" s="123"/>
      <c r="F21" s="123"/>
      <c r="G21" s="123"/>
      <c r="H21" s="123"/>
      <c r="I21" s="123"/>
      <c r="J21" s="124">
        <v>1</v>
      </c>
      <c r="K21" s="124"/>
      <c r="L21" s="170">
        <f t="shared" si="0"/>
        <v>1</v>
      </c>
    </row>
    <row r="22" spans="1:12" x14ac:dyDescent="0.25">
      <c r="A22" s="262" t="s">
        <v>111</v>
      </c>
      <c r="B22" s="110" t="s">
        <v>78</v>
      </c>
      <c r="C22" s="111">
        <v>1</v>
      </c>
      <c r="D22" s="111"/>
      <c r="E22" s="111">
        <v>1</v>
      </c>
      <c r="F22" s="111"/>
      <c r="G22" s="111"/>
      <c r="H22" s="111"/>
      <c r="I22" s="111"/>
      <c r="J22" s="112"/>
      <c r="K22" s="112"/>
      <c r="L22" s="168">
        <f>SUM(C22:K22)</f>
        <v>2</v>
      </c>
    </row>
    <row r="23" spans="1:12" x14ac:dyDescent="0.25">
      <c r="A23" s="263"/>
      <c r="B23" s="113" t="s">
        <v>79</v>
      </c>
      <c r="C23" s="114">
        <v>1</v>
      </c>
      <c r="D23" s="114"/>
      <c r="E23" s="114">
        <v>1</v>
      </c>
      <c r="F23" s="114"/>
      <c r="G23" s="114"/>
      <c r="H23" s="114">
        <v>1</v>
      </c>
      <c r="I23" s="114"/>
      <c r="J23" s="115"/>
      <c r="K23" s="115"/>
      <c r="L23" s="169">
        <f>SUM(C23:K23)</f>
        <v>3</v>
      </c>
    </row>
    <row r="24" spans="1:12" x14ac:dyDescent="0.25">
      <c r="A24" s="263"/>
      <c r="B24" s="113" t="s">
        <v>80</v>
      </c>
      <c r="C24" s="114">
        <v>1</v>
      </c>
      <c r="D24" s="114"/>
      <c r="E24" s="114"/>
      <c r="F24" s="114"/>
      <c r="G24" s="114"/>
      <c r="H24" s="114"/>
      <c r="I24" s="114"/>
      <c r="J24" s="115">
        <v>1</v>
      </c>
      <c r="K24" s="115"/>
      <c r="L24" s="169">
        <f t="shared" ref="L24:L35" si="1">SUM(C24:K24)</f>
        <v>2</v>
      </c>
    </row>
    <row r="25" spans="1:12" x14ac:dyDescent="0.25">
      <c r="A25" s="263"/>
      <c r="B25" s="113" t="s">
        <v>81</v>
      </c>
      <c r="C25" s="114">
        <v>1</v>
      </c>
      <c r="D25" s="114"/>
      <c r="E25" s="114">
        <v>1</v>
      </c>
      <c r="F25" s="114"/>
      <c r="G25" s="114"/>
      <c r="H25" s="114"/>
      <c r="I25" s="114"/>
      <c r="J25" s="115"/>
      <c r="K25" s="115"/>
      <c r="L25" s="169">
        <f t="shared" si="1"/>
        <v>2</v>
      </c>
    </row>
    <row r="26" spans="1:12" x14ac:dyDescent="0.25">
      <c r="A26" s="263"/>
      <c r="B26" s="113" t="s">
        <v>82</v>
      </c>
      <c r="C26" s="114"/>
      <c r="D26" s="114">
        <v>1</v>
      </c>
      <c r="E26" s="114"/>
      <c r="F26" s="114"/>
      <c r="G26" s="114"/>
      <c r="H26" s="114"/>
      <c r="I26" s="114"/>
      <c r="J26" s="115"/>
      <c r="K26" s="115"/>
      <c r="L26" s="169">
        <f t="shared" si="1"/>
        <v>1</v>
      </c>
    </row>
    <row r="27" spans="1:12" x14ac:dyDescent="0.25">
      <c r="A27" s="263"/>
      <c r="B27" s="113" t="s">
        <v>83</v>
      </c>
      <c r="C27" s="114">
        <v>1</v>
      </c>
      <c r="D27" s="114"/>
      <c r="E27" s="114">
        <v>1</v>
      </c>
      <c r="F27" s="114"/>
      <c r="G27" s="114"/>
      <c r="H27" s="114"/>
      <c r="I27" s="114"/>
      <c r="J27" s="115"/>
      <c r="K27" s="115"/>
      <c r="L27" s="169">
        <f t="shared" si="1"/>
        <v>2</v>
      </c>
    </row>
    <row r="28" spans="1:12" x14ac:dyDescent="0.25">
      <c r="A28" s="263"/>
      <c r="B28" s="113" t="s">
        <v>84</v>
      </c>
      <c r="C28" s="114">
        <v>1</v>
      </c>
      <c r="D28" s="114"/>
      <c r="E28" s="114"/>
      <c r="F28" s="114"/>
      <c r="G28" s="114"/>
      <c r="H28" s="114"/>
      <c r="I28" s="114"/>
      <c r="J28" s="115"/>
      <c r="K28" s="115"/>
      <c r="L28" s="169">
        <f t="shared" si="1"/>
        <v>1</v>
      </c>
    </row>
    <row r="29" spans="1:12" x14ac:dyDescent="0.25">
      <c r="A29" s="263"/>
      <c r="B29" s="113" t="s">
        <v>85</v>
      </c>
      <c r="C29" s="114"/>
      <c r="D29" s="114"/>
      <c r="E29" s="114"/>
      <c r="F29" s="114"/>
      <c r="G29" s="114">
        <v>2</v>
      </c>
      <c r="H29" s="114"/>
      <c r="I29" s="114"/>
      <c r="J29" s="115"/>
      <c r="K29" s="115"/>
      <c r="L29" s="169">
        <f t="shared" si="1"/>
        <v>2</v>
      </c>
    </row>
    <row r="30" spans="1:12" x14ac:dyDescent="0.25">
      <c r="A30" s="263"/>
      <c r="B30" s="113" t="s">
        <v>86</v>
      </c>
      <c r="C30" s="114">
        <v>1</v>
      </c>
      <c r="D30" s="114"/>
      <c r="E30" s="114"/>
      <c r="F30" s="114"/>
      <c r="G30" s="114"/>
      <c r="H30" s="114"/>
      <c r="I30" s="114"/>
      <c r="J30" s="115"/>
      <c r="K30" s="115"/>
      <c r="L30" s="169">
        <f t="shared" si="1"/>
        <v>1</v>
      </c>
    </row>
    <row r="31" spans="1:12" x14ac:dyDescent="0.25">
      <c r="A31" s="263"/>
      <c r="B31" s="113" t="s">
        <v>87</v>
      </c>
      <c r="C31" s="114">
        <v>1</v>
      </c>
      <c r="D31" s="114"/>
      <c r="E31" s="114"/>
      <c r="F31" s="114"/>
      <c r="G31" s="114"/>
      <c r="H31" s="114"/>
      <c r="I31" s="114"/>
      <c r="J31" s="115"/>
      <c r="K31" s="115"/>
      <c r="L31" s="169">
        <f t="shared" si="1"/>
        <v>1</v>
      </c>
    </row>
    <row r="32" spans="1:12" x14ac:dyDescent="0.25">
      <c r="A32" s="263"/>
      <c r="B32" s="113" t="s">
        <v>88</v>
      </c>
      <c r="C32" s="114">
        <v>1</v>
      </c>
      <c r="D32" s="114"/>
      <c r="E32" s="114">
        <v>1</v>
      </c>
      <c r="F32" s="114"/>
      <c r="G32" s="114"/>
      <c r="H32" s="114"/>
      <c r="I32" s="114"/>
      <c r="J32" s="115"/>
      <c r="K32" s="115"/>
      <c r="L32" s="169">
        <f t="shared" si="1"/>
        <v>2</v>
      </c>
    </row>
    <row r="33" spans="1:12" x14ac:dyDescent="0.25">
      <c r="A33" s="263"/>
      <c r="B33" s="113" t="s">
        <v>89</v>
      </c>
      <c r="C33" s="114">
        <v>1</v>
      </c>
      <c r="D33" s="114"/>
      <c r="E33" s="114"/>
      <c r="F33" s="114"/>
      <c r="G33" s="114"/>
      <c r="H33" s="114"/>
      <c r="I33" s="114"/>
      <c r="J33" s="115"/>
      <c r="K33" s="115"/>
      <c r="L33" s="169">
        <f t="shared" si="1"/>
        <v>1</v>
      </c>
    </row>
    <row r="34" spans="1:12" x14ac:dyDescent="0.25">
      <c r="A34" s="263"/>
      <c r="B34" s="113" t="s">
        <v>90</v>
      </c>
      <c r="C34" s="114">
        <v>1</v>
      </c>
      <c r="D34" s="114"/>
      <c r="E34" s="114">
        <v>1</v>
      </c>
      <c r="F34" s="114"/>
      <c r="G34" s="114"/>
      <c r="H34" s="114"/>
      <c r="I34" s="114"/>
      <c r="J34" s="115"/>
      <c r="K34" s="115"/>
      <c r="L34" s="169">
        <f t="shared" si="1"/>
        <v>2</v>
      </c>
    </row>
    <row r="35" spans="1:12" ht="15.75" thickBot="1" x14ac:dyDescent="0.3">
      <c r="A35" s="264"/>
      <c r="B35" s="122" t="s">
        <v>91</v>
      </c>
      <c r="C35" s="123"/>
      <c r="D35" s="123">
        <v>1</v>
      </c>
      <c r="E35" s="123"/>
      <c r="F35" s="123"/>
      <c r="G35" s="123"/>
      <c r="H35" s="123"/>
      <c r="I35" s="123"/>
      <c r="J35" s="124"/>
      <c r="K35" s="124"/>
      <c r="L35" s="170">
        <f t="shared" si="1"/>
        <v>1</v>
      </c>
    </row>
    <row r="36" spans="1:12" x14ac:dyDescent="0.25">
      <c r="A36" s="242" t="s">
        <v>107</v>
      </c>
      <c r="B36" s="156" t="s">
        <v>92</v>
      </c>
      <c r="C36" s="111">
        <v>1</v>
      </c>
      <c r="D36" s="111"/>
      <c r="E36" s="111"/>
      <c r="F36" s="111"/>
      <c r="G36" s="111"/>
      <c r="H36" s="111"/>
      <c r="I36" s="111"/>
      <c r="J36" s="112"/>
      <c r="K36" s="112"/>
      <c r="L36" s="168">
        <f>SUM(C36:K36)</f>
        <v>1</v>
      </c>
    </row>
    <row r="37" spans="1:12" ht="15.75" thickBot="1" x14ac:dyDescent="0.3">
      <c r="A37" s="243"/>
      <c r="B37" s="158" t="s">
        <v>93</v>
      </c>
      <c r="C37" s="125">
        <v>1</v>
      </c>
      <c r="D37" s="125"/>
      <c r="E37" s="125"/>
      <c r="F37" s="125"/>
      <c r="G37" s="125"/>
      <c r="H37" s="125"/>
      <c r="I37" s="125"/>
      <c r="J37" s="126"/>
      <c r="K37" s="126"/>
      <c r="L37" s="171">
        <f>SUM(C37:K37)</f>
        <v>1</v>
      </c>
    </row>
    <row r="38" spans="1:12" x14ac:dyDescent="0.25">
      <c r="A38" s="242" t="s">
        <v>108</v>
      </c>
      <c r="B38" s="156" t="s">
        <v>94</v>
      </c>
      <c r="C38" s="111"/>
      <c r="D38" s="111"/>
      <c r="E38" s="111"/>
      <c r="F38" s="111"/>
      <c r="G38" s="111"/>
      <c r="H38" s="111"/>
      <c r="I38" s="111"/>
      <c r="J38" s="111"/>
      <c r="K38" s="112">
        <v>1</v>
      </c>
      <c r="L38" s="168">
        <f>SUM(C38:K38)</f>
        <v>1</v>
      </c>
    </row>
    <row r="39" spans="1:12" ht="15.75" thickBot="1" x14ac:dyDescent="0.3">
      <c r="A39" s="243"/>
      <c r="B39" s="157" t="s">
        <v>109</v>
      </c>
      <c r="C39" s="123"/>
      <c r="D39" s="123"/>
      <c r="E39" s="123"/>
      <c r="F39" s="123"/>
      <c r="G39" s="123"/>
      <c r="H39" s="123"/>
      <c r="I39" s="123">
        <v>1</v>
      </c>
      <c r="J39" s="123"/>
      <c r="K39" s="167"/>
      <c r="L39" s="170">
        <f>SUM(C39:K39)</f>
        <v>1</v>
      </c>
    </row>
    <row r="40" spans="1:12" ht="15.75" thickBot="1" x14ac:dyDescent="0.3">
      <c r="A40" s="244" t="s">
        <v>95</v>
      </c>
      <c r="B40" s="245"/>
      <c r="C40" s="159">
        <f t="shared" ref="C40:J40" si="2">SUM(C6:C38)</f>
        <v>18</v>
      </c>
      <c r="D40" s="159">
        <f t="shared" si="2"/>
        <v>2</v>
      </c>
      <c r="E40" s="159">
        <f t="shared" si="2"/>
        <v>18</v>
      </c>
      <c r="F40" s="159">
        <f t="shared" si="2"/>
        <v>2</v>
      </c>
      <c r="G40" s="159">
        <f t="shared" si="2"/>
        <v>2</v>
      </c>
      <c r="H40" s="159">
        <f t="shared" si="2"/>
        <v>1</v>
      </c>
      <c r="I40" s="159">
        <f t="shared" si="2"/>
        <v>0</v>
      </c>
      <c r="J40" s="160">
        <f t="shared" si="2"/>
        <v>3</v>
      </c>
      <c r="K40" s="160">
        <f>SUM(K6:K39)</f>
        <v>1</v>
      </c>
      <c r="L40" s="172">
        <f>SUM(L6:L39)</f>
        <v>48</v>
      </c>
    </row>
  </sheetData>
  <mergeCells count="9">
    <mergeCell ref="A36:A37"/>
    <mergeCell ref="A40:B40"/>
    <mergeCell ref="A38:A39"/>
    <mergeCell ref="C3:K3"/>
    <mergeCell ref="A1:L1"/>
    <mergeCell ref="A3:B5"/>
    <mergeCell ref="L3:L5"/>
    <mergeCell ref="A6:A21"/>
    <mergeCell ref="A22:A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8" zoomScale="85" zoomScaleNormal="85" workbookViewId="0">
      <selection sqref="A1:L40"/>
    </sheetView>
  </sheetViews>
  <sheetFormatPr baseColWidth="10" defaultRowHeight="15" x14ac:dyDescent="0.25"/>
  <cols>
    <col min="1" max="1" width="15.85546875" customWidth="1"/>
    <col min="2" max="2" width="49.28515625" customWidth="1"/>
    <col min="3" max="3" width="13.7109375" customWidth="1"/>
    <col min="4" max="4" width="13.28515625" customWidth="1"/>
    <col min="5" max="6" width="21.42578125" customWidth="1"/>
    <col min="7" max="7" width="18" customWidth="1"/>
    <col min="8" max="8" width="17" customWidth="1"/>
    <col min="9" max="10" width="16.42578125" customWidth="1"/>
    <col min="11" max="11" width="14.42578125" customWidth="1"/>
  </cols>
  <sheetData>
    <row r="1" spans="1:12" ht="22.5" customHeight="1" x14ac:dyDescent="0.25">
      <c r="A1" s="248" t="s">
        <v>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ht="15.75" thickBot="1" x14ac:dyDescent="0.3">
      <c r="A2" s="107"/>
      <c r="B2" s="108"/>
      <c r="C2" s="109"/>
      <c r="D2" s="109"/>
      <c r="E2" s="109"/>
      <c r="F2" s="109"/>
      <c r="G2" s="109"/>
      <c r="H2" s="109"/>
      <c r="I2" s="109"/>
      <c r="J2" s="109"/>
      <c r="K2" s="109"/>
    </row>
    <row r="3" spans="1:12" ht="15.75" customHeight="1" thickBot="1" x14ac:dyDescent="0.3">
      <c r="A3" s="249" t="s">
        <v>105</v>
      </c>
      <c r="B3" s="250"/>
      <c r="C3" s="246" t="s">
        <v>110</v>
      </c>
      <c r="D3" s="247"/>
      <c r="E3" s="247"/>
      <c r="F3" s="247"/>
      <c r="G3" s="247"/>
      <c r="H3" s="247"/>
      <c r="I3" s="247"/>
      <c r="J3" s="247"/>
      <c r="K3" s="247"/>
      <c r="L3" s="255" t="s">
        <v>56</v>
      </c>
    </row>
    <row r="4" spans="1:12" ht="15.75" thickBot="1" x14ac:dyDescent="0.3">
      <c r="A4" s="251"/>
      <c r="B4" s="252"/>
      <c r="C4" s="165" t="s">
        <v>13</v>
      </c>
      <c r="D4" s="163" t="s">
        <v>14</v>
      </c>
      <c r="E4" s="163" t="s">
        <v>15</v>
      </c>
      <c r="F4" s="163" t="s">
        <v>16</v>
      </c>
      <c r="G4" s="163" t="s">
        <v>17</v>
      </c>
      <c r="H4" s="163" t="s">
        <v>18</v>
      </c>
      <c r="I4" s="163" t="s">
        <v>19</v>
      </c>
      <c r="J4" s="164" t="s">
        <v>20</v>
      </c>
      <c r="K4" s="164" t="s">
        <v>21</v>
      </c>
      <c r="L4" s="256"/>
    </row>
    <row r="5" spans="1:12" ht="73.5" customHeight="1" thickBot="1" x14ac:dyDescent="0.3">
      <c r="A5" s="253"/>
      <c r="B5" s="254"/>
      <c r="C5" s="166" t="s">
        <v>57</v>
      </c>
      <c r="D5" s="161" t="s">
        <v>58</v>
      </c>
      <c r="E5" s="161" t="s">
        <v>129</v>
      </c>
      <c r="F5" s="161" t="s">
        <v>119</v>
      </c>
      <c r="G5" s="161" t="s">
        <v>59</v>
      </c>
      <c r="H5" s="161" t="s">
        <v>122</v>
      </c>
      <c r="I5" s="161" t="s">
        <v>120</v>
      </c>
      <c r="J5" s="162" t="s">
        <v>121</v>
      </c>
      <c r="K5" s="162" t="s">
        <v>60</v>
      </c>
      <c r="L5" s="257"/>
    </row>
    <row r="6" spans="1:12" ht="15" customHeight="1" x14ac:dyDescent="0.25">
      <c r="A6" s="265" t="s">
        <v>61</v>
      </c>
      <c r="B6" s="110" t="s">
        <v>62</v>
      </c>
      <c r="C6" s="111">
        <v>1</v>
      </c>
      <c r="D6" s="111"/>
      <c r="E6" s="111"/>
      <c r="F6" s="111"/>
      <c r="G6" s="111"/>
      <c r="H6" s="111"/>
      <c r="I6" s="111"/>
      <c r="J6" s="112"/>
      <c r="K6" s="112"/>
      <c r="L6" s="168">
        <f>SUM(C6:K6)</f>
        <v>1</v>
      </c>
    </row>
    <row r="7" spans="1:12" x14ac:dyDescent="0.25">
      <c r="A7" s="266"/>
      <c r="B7" s="113" t="s">
        <v>63</v>
      </c>
      <c r="C7" s="114">
        <v>1</v>
      </c>
      <c r="D7" s="114"/>
      <c r="E7" s="114"/>
      <c r="F7" s="114"/>
      <c r="G7" s="114"/>
      <c r="H7" s="114"/>
      <c r="I7" s="114"/>
      <c r="J7" s="115"/>
      <c r="K7" s="115"/>
      <c r="L7" s="169">
        <f>SUM(C7:K7)</f>
        <v>1</v>
      </c>
    </row>
    <row r="8" spans="1:12" x14ac:dyDescent="0.25">
      <c r="A8" s="266"/>
      <c r="B8" s="113" t="s">
        <v>64</v>
      </c>
      <c r="C8" s="114"/>
      <c r="D8" s="114"/>
      <c r="E8" s="114"/>
      <c r="F8" s="114"/>
      <c r="G8" s="114"/>
      <c r="H8" s="114"/>
      <c r="I8" s="114"/>
      <c r="J8" s="115"/>
      <c r="K8" s="115"/>
      <c r="L8" s="169">
        <f t="shared" ref="L8:L21" si="0">SUM(C8:K8)</f>
        <v>0</v>
      </c>
    </row>
    <row r="9" spans="1:12" x14ac:dyDescent="0.25">
      <c r="A9" s="266"/>
      <c r="B9" s="113" t="s">
        <v>65</v>
      </c>
      <c r="C9" s="116"/>
      <c r="D9" s="116"/>
      <c r="E9" s="116"/>
      <c r="F9" s="116"/>
      <c r="G9" s="116"/>
      <c r="H9" s="116"/>
      <c r="I9" s="116"/>
      <c r="J9" s="117"/>
      <c r="K9" s="117"/>
      <c r="L9" s="169">
        <f t="shared" si="0"/>
        <v>0</v>
      </c>
    </row>
    <row r="10" spans="1:12" x14ac:dyDescent="0.25">
      <c r="A10" s="266"/>
      <c r="B10" s="113" t="s">
        <v>66</v>
      </c>
      <c r="C10" s="116">
        <v>1</v>
      </c>
      <c r="D10" s="116"/>
      <c r="E10" s="116"/>
      <c r="F10" s="116"/>
      <c r="G10" s="116"/>
      <c r="H10" s="116"/>
      <c r="I10" s="116"/>
      <c r="J10" s="117"/>
      <c r="K10" s="117"/>
      <c r="L10" s="169">
        <f t="shared" si="0"/>
        <v>1</v>
      </c>
    </row>
    <row r="11" spans="1:12" x14ac:dyDescent="0.25">
      <c r="A11" s="266"/>
      <c r="B11" s="113" t="s">
        <v>67</v>
      </c>
      <c r="C11" s="116">
        <v>1</v>
      </c>
      <c r="D11" s="116"/>
      <c r="E11" s="116"/>
      <c r="F11" s="116"/>
      <c r="G11" s="116"/>
      <c r="H11" s="116"/>
      <c r="I11" s="116"/>
      <c r="J11" s="117"/>
      <c r="K11" s="117"/>
      <c r="L11" s="169">
        <f t="shared" si="0"/>
        <v>1</v>
      </c>
    </row>
    <row r="12" spans="1:12" x14ac:dyDescent="0.25">
      <c r="A12" s="266"/>
      <c r="B12" s="113" t="s">
        <v>68</v>
      </c>
      <c r="C12" s="116"/>
      <c r="D12" s="116"/>
      <c r="E12" s="116">
        <v>1</v>
      </c>
      <c r="F12" s="116"/>
      <c r="G12" s="116"/>
      <c r="H12" s="116"/>
      <c r="I12" s="116"/>
      <c r="J12" s="117"/>
      <c r="K12" s="117"/>
      <c r="L12" s="169">
        <f t="shared" si="0"/>
        <v>1</v>
      </c>
    </row>
    <row r="13" spans="1:12" x14ac:dyDescent="0.25">
      <c r="A13" s="266"/>
      <c r="B13" s="113" t="s">
        <v>69</v>
      </c>
      <c r="C13" s="116"/>
      <c r="D13" s="116"/>
      <c r="E13" s="116"/>
      <c r="F13" s="116"/>
      <c r="G13" s="116"/>
      <c r="H13" s="116"/>
      <c r="I13" s="116"/>
      <c r="J13" s="117"/>
      <c r="K13" s="117"/>
      <c r="L13" s="169">
        <f t="shared" si="0"/>
        <v>0</v>
      </c>
    </row>
    <row r="14" spans="1:12" x14ac:dyDescent="0.25">
      <c r="A14" s="266"/>
      <c r="B14" s="113" t="s">
        <v>70</v>
      </c>
      <c r="C14" s="116"/>
      <c r="D14" s="116"/>
      <c r="E14" s="116">
        <v>1</v>
      </c>
      <c r="F14" s="116"/>
      <c r="G14" s="116"/>
      <c r="H14" s="116"/>
      <c r="I14" s="116"/>
      <c r="J14" s="117"/>
      <c r="K14" s="117"/>
      <c r="L14" s="169">
        <f t="shared" si="0"/>
        <v>1</v>
      </c>
    </row>
    <row r="15" spans="1:12" x14ac:dyDescent="0.25">
      <c r="A15" s="266"/>
      <c r="B15" s="113" t="s">
        <v>71</v>
      </c>
      <c r="C15" s="116"/>
      <c r="D15" s="116"/>
      <c r="E15" s="116"/>
      <c r="F15" s="116"/>
      <c r="G15" s="116"/>
      <c r="H15" s="116"/>
      <c r="I15" s="116"/>
      <c r="J15" s="117"/>
      <c r="K15" s="117"/>
      <c r="L15" s="169">
        <f t="shared" si="0"/>
        <v>0</v>
      </c>
    </row>
    <row r="16" spans="1:12" x14ac:dyDescent="0.25">
      <c r="A16" s="266"/>
      <c r="B16" s="113" t="s">
        <v>72</v>
      </c>
      <c r="C16" s="116"/>
      <c r="D16" s="116"/>
      <c r="E16" s="116"/>
      <c r="F16" s="116"/>
      <c r="G16" s="116"/>
      <c r="H16" s="116"/>
      <c r="I16" s="116"/>
      <c r="J16" s="117"/>
      <c r="K16" s="117"/>
      <c r="L16" s="169">
        <f t="shared" si="0"/>
        <v>0</v>
      </c>
    </row>
    <row r="17" spans="1:12" x14ac:dyDescent="0.25">
      <c r="A17" s="266"/>
      <c r="B17" s="118" t="s">
        <v>73</v>
      </c>
      <c r="C17" s="116"/>
      <c r="D17" s="116"/>
      <c r="E17" s="116"/>
      <c r="F17" s="116"/>
      <c r="G17" s="116"/>
      <c r="H17" s="116"/>
      <c r="I17" s="116"/>
      <c r="J17" s="117"/>
      <c r="K17" s="117"/>
      <c r="L17" s="169">
        <f t="shared" si="0"/>
        <v>0</v>
      </c>
    </row>
    <row r="18" spans="1:12" x14ac:dyDescent="0.25">
      <c r="A18" s="266"/>
      <c r="B18" s="119" t="s">
        <v>74</v>
      </c>
      <c r="C18" s="116">
        <v>1</v>
      </c>
      <c r="D18" s="116"/>
      <c r="E18" s="120"/>
      <c r="F18" s="120"/>
      <c r="G18" s="116"/>
      <c r="H18" s="116"/>
      <c r="I18" s="116"/>
      <c r="J18" s="117"/>
      <c r="K18" s="117"/>
      <c r="L18" s="169">
        <f t="shared" si="0"/>
        <v>1</v>
      </c>
    </row>
    <row r="19" spans="1:12" x14ac:dyDescent="0.25">
      <c r="A19" s="267"/>
      <c r="B19" s="119" t="s">
        <v>75</v>
      </c>
      <c r="C19" s="116"/>
      <c r="D19" s="116"/>
      <c r="E19" s="121">
        <v>1</v>
      </c>
      <c r="F19" s="121"/>
      <c r="G19" s="116"/>
      <c r="H19" s="116"/>
      <c r="I19" s="116"/>
      <c r="J19" s="117"/>
      <c r="K19" s="117"/>
      <c r="L19" s="169">
        <f t="shared" si="0"/>
        <v>1</v>
      </c>
    </row>
    <row r="20" spans="1:12" x14ac:dyDescent="0.25">
      <c r="A20" s="267"/>
      <c r="B20" s="113" t="s">
        <v>76</v>
      </c>
      <c r="C20" s="114"/>
      <c r="D20" s="114"/>
      <c r="E20" s="114">
        <v>1</v>
      </c>
      <c r="F20" s="114"/>
      <c r="G20" s="114"/>
      <c r="H20" s="114"/>
      <c r="I20" s="114"/>
      <c r="J20" s="115"/>
      <c r="K20" s="115"/>
      <c r="L20" s="169">
        <f t="shared" si="0"/>
        <v>1</v>
      </c>
    </row>
    <row r="21" spans="1:12" ht="15.75" thickBot="1" x14ac:dyDescent="0.3">
      <c r="A21" s="268"/>
      <c r="B21" s="122" t="s">
        <v>77</v>
      </c>
      <c r="C21" s="123"/>
      <c r="D21" s="123"/>
      <c r="E21" s="123"/>
      <c r="F21" s="123"/>
      <c r="G21" s="123"/>
      <c r="H21" s="123"/>
      <c r="I21" s="123">
        <v>1</v>
      </c>
      <c r="J21" s="124"/>
      <c r="K21" s="124"/>
      <c r="L21" s="170">
        <f t="shared" si="0"/>
        <v>1</v>
      </c>
    </row>
    <row r="22" spans="1:12" ht="15" customHeight="1" x14ac:dyDescent="0.25">
      <c r="A22" s="269" t="s">
        <v>106</v>
      </c>
      <c r="B22" s="110" t="s">
        <v>78</v>
      </c>
      <c r="C22" s="111">
        <v>1</v>
      </c>
      <c r="D22" s="111"/>
      <c r="E22" s="111">
        <v>1</v>
      </c>
      <c r="F22" s="111"/>
      <c r="G22" s="111"/>
      <c r="H22" s="111"/>
      <c r="I22" s="111"/>
      <c r="J22" s="112"/>
      <c r="K22" s="112"/>
      <c r="L22" s="168">
        <f>SUM(C22:K22)</f>
        <v>2</v>
      </c>
    </row>
    <row r="23" spans="1:12" x14ac:dyDescent="0.25">
      <c r="A23" s="270"/>
      <c r="B23" s="113" t="s">
        <v>79</v>
      </c>
      <c r="C23" s="114">
        <v>1</v>
      </c>
      <c r="D23" s="114"/>
      <c r="E23" s="114">
        <v>1</v>
      </c>
      <c r="F23" s="114"/>
      <c r="G23" s="114"/>
      <c r="H23" s="114"/>
      <c r="I23" s="114"/>
      <c r="J23" s="115"/>
      <c r="K23" s="115"/>
      <c r="L23" s="169">
        <f>SUM(C23:K23)</f>
        <v>2</v>
      </c>
    </row>
    <row r="24" spans="1:12" x14ac:dyDescent="0.25">
      <c r="A24" s="270"/>
      <c r="B24" s="113" t="s">
        <v>80</v>
      </c>
      <c r="C24" s="114">
        <v>1</v>
      </c>
      <c r="D24" s="114"/>
      <c r="E24" s="114"/>
      <c r="F24" s="114"/>
      <c r="G24" s="114"/>
      <c r="H24" s="114"/>
      <c r="I24" s="114">
        <v>1</v>
      </c>
      <c r="J24" s="115"/>
      <c r="K24" s="115"/>
      <c r="L24" s="169">
        <f t="shared" ref="L24:L35" si="1">SUM(C24:K24)</f>
        <v>2</v>
      </c>
    </row>
    <row r="25" spans="1:12" x14ac:dyDescent="0.25">
      <c r="A25" s="270"/>
      <c r="B25" s="113" t="s">
        <v>81</v>
      </c>
      <c r="C25" s="114">
        <v>1</v>
      </c>
      <c r="D25" s="114"/>
      <c r="E25" s="114">
        <v>1</v>
      </c>
      <c r="F25" s="114"/>
      <c r="G25" s="114"/>
      <c r="H25" s="114"/>
      <c r="I25" s="114"/>
      <c r="J25" s="115"/>
      <c r="K25" s="115"/>
      <c r="L25" s="169">
        <f t="shared" si="1"/>
        <v>2</v>
      </c>
    </row>
    <row r="26" spans="1:12" x14ac:dyDescent="0.25">
      <c r="A26" s="270"/>
      <c r="B26" s="113" t="s">
        <v>82</v>
      </c>
      <c r="C26" s="114"/>
      <c r="D26" s="114">
        <v>1</v>
      </c>
      <c r="E26" s="114"/>
      <c r="F26" s="114"/>
      <c r="G26" s="114"/>
      <c r="H26" s="114"/>
      <c r="I26" s="114"/>
      <c r="J26" s="115"/>
      <c r="K26" s="115"/>
      <c r="L26" s="169">
        <f t="shared" si="1"/>
        <v>1</v>
      </c>
    </row>
    <row r="27" spans="1:12" x14ac:dyDescent="0.25">
      <c r="A27" s="270"/>
      <c r="B27" s="113" t="s">
        <v>83</v>
      </c>
      <c r="C27" s="114">
        <v>1</v>
      </c>
      <c r="D27" s="114"/>
      <c r="E27" s="114">
        <v>1</v>
      </c>
      <c r="F27" s="114"/>
      <c r="G27" s="114"/>
      <c r="H27" s="114"/>
      <c r="I27" s="114"/>
      <c r="J27" s="115"/>
      <c r="K27" s="115"/>
      <c r="L27" s="169">
        <f t="shared" si="1"/>
        <v>2</v>
      </c>
    </row>
    <row r="28" spans="1:12" x14ac:dyDescent="0.25">
      <c r="A28" s="270"/>
      <c r="B28" s="113" t="s">
        <v>84</v>
      </c>
      <c r="C28" s="114">
        <v>1</v>
      </c>
      <c r="D28" s="114"/>
      <c r="E28" s="114"/>
      <c r="F28" s="114"/>
      <c r="G28" s="114"/>
      <c r="H28" s="114"/>
      <c r="I28" s="114"/>
      <c r="J28" s="115"/>
      <c r="K28" s="115"/>
      <c r="L28" s="169">
        <f t="shared" si="1"/>
        <v>1</v>
      </c>
    </row>
    <row r="29" spans="1:12" x14ac:dyDescent="0.25">
      <c r="A29" s="270"/>
      <c r="B29" s="113" t="s">
        <v>85</v>
      </c>
      <c r="C29" s="114"/>
      <c r="D29" s="114"/>
      <c r="E29" s="114"/>
      <c r="F29" s="114"/>
      <c r="G29" s="114">
        <v>2</v>
      </c>
      <c r="H29" s="114"/>
      <c r="I29" s="114"/>
      <c r="J29" s="115"/>
      <c r="K29" s="115"/>
      <c r="L29" s="169">
        <f t="shared" si="1"/>
        <v>2</v>
      </c>
    </row>
    <row r="30" spans="1:12" x14ac:dyDescent="0.25">
      <c r="A30" s="270"/>
      <c r="B30" s="113" t="s">
        <v>86</v>
      </c>
      <c r="C30" s="114">
        <v>1</v>
      </c>
      <c r="D30" s="114"/>
      <c r="E30" s="114"/>
      <c r="F30" s="114"/>
      <c r="G30" s="114"/>
      <c r="H30" s="114"/>
      <c r="I30" s="114"/>
      <c r="J30" s="115"/>
      <c r="K30" s="115"/>
      <c r="L30" s="169">
        <f t="shared" si="1"/>
        <v>1</v>
      </c>
    </row>
    <row r="31" spans="1:12" x14ac:dyDescent="0.25">
      <c r="A31" s="270"/>
      <c r="B31" s="113" t="s">
        <v>87</v>
      </c>
      <c r="C31" s="114">
        <v>1</v>
      </c>
      <c r="D31" s="114"/>
      <c r="E31" s="114"/>
      <c r="F31" s="114"/>
      <c r="G31" s="114"/>
      <c r="H31" s="114"/>
      <c r="I31" s="114"/>
      <c r="J31" s="115"/>
      <c r="K31" s="115"/>
      <c r="L31" s="169">
        <f t="shared" si="1"/>
        <v>1</v>
      </c>
    </row>
    <row r="32" spans="1:12" x14ac:dyDescent="0.25">
      <c r="A32" s="270"/>
      <c r="B32" s="113" t="s">
        <v>88</v>
      </c>
      <c r="C32" s="114">
        <v>1</v>
      </c>
      <c r="D32" s="114"/>
      <c r="E32" s="114">
        <v>1</v>
      </c>
      <c r="F32" s="114"/>
      <c r="G32" s="114"/>
      <c r="H32" s="114"/>
      <c r="I32" s="114"/>
      <c r="J32" s="115"/>
      <c r="K32" s="115"/>
      <c r="L32" s="169">
        <f t="shared" si="1"/>
        <v>2</v>
      </c>
    </row>
    <row r="33" spans="1:12" x14ac:dyDescent="0.25">
      <c r="A33" s="270"/>
      <c r="B33" s="113" t="s">
        <v>89</v>
      </c>
      <c r="C33" s="114">
        <v>1</v>
      </c>
      <c r="D33" s="114"/>
      <c r="E33" s="114"/>
      <c r="F33" s="114"/>
      <c r="G33" s="114"/>
      <c r="H33" s="114"/>
      <c r="I33" s="114"/>
      <c r="J33" s="115"/>
      <c r="K33" s="115"/>
      <c r="L33" s="169">
        <f t="shared" si="1"/>
        <v>1</v>
      </c>
    </row>
    <row r="34" spans="1:12" x14ac:dyDescent="0.25">
      <c r="A34" s="270"/>
      <c r="B34" s="113" t="s">
        <v>90</v>
      </c>
      <c r="C34" s="114">
        <v>1</v>
      </c>
      <c r="D34" s="114"/>
      <c r="E34" s="114">
        <v>1</v>
      </c>
      <c r="F34" s="114"/>
      <c r="G34" s="114"/>
      <c r="H34" s="114"/>
      <c r="I34" s="114"/>
      <c r="J34" s="115"/>
      <c r="K34" s="115"/>
      <c r="L34" s="169">
        <f t="shared" si="1"/>
        <v>2</v>
      </c>
    </row>
    <row r="35" spans="1:12" ht="15.75" thickBot="1" x14ac:dyDescent="0.3">
      <c r="A35" s="271"/>
      <c r="B35" s="122" t="s">
        <v>91</v>
      </c>
      <c r="C35" s="123"/>
      <c r="D35" s="123">
        <v>1</v>
      </c>
      <c r="E35" s="123"/>
      <c r="F35" s="123"/>
      <c r="G35" s="123"/>
      <c r="H35" s="123"/>
      <c r="I35" s="123"/>
      <c r="J35" s="124"/>
      <c r="K35" s="124"/>
      <c r="L35" s="170">
        <f t="shared" si="1"/>
        <v>1</v>
      </c>
    </row>
    <row r="36" spans="1:12" x14ac:dyDescent="0.25">
      <c r="A36" s="242" t="s">
        <v>107</v>
      </c>
      <c r="B36" s="156" t="s">
        <v>92</v>
      </c>
      <c r="C36" s="111">
        <v>1</v>
      </c>
      <c r="D36" s="111"/>
      <c r="E36" s="111"/>
      <c r="F36" s="111"/>
      <c r="G36" s="111"/>
      <c r="H36" s="111"/>
      <c r="I36" s="111"/>
      <c r="J36" s="112"/>
      <c r="K36" s="112"/>
      <c r="L36" s="168">
        <f>SUM(C36:K36)</f>
        <v>1</v>
      </c>
    </row>
    <row r="37" spans="1:12" ht="15.75" thickBot="1" x14ac:dyDescent="0.3">
      <c r="A37" s="243"/>
      <c r="B37" s="158" t="s">
        <v>93</v>
      </c>
      <c r="C37" s="125">
        <v>1</v>
      </c>
      <c r="D37" s="125"/>
      <c r="E37" s="125"/>
      <c r="F37" s="125"/>
      <c r="G37" s="125"/>
      <c r="H37" s="125"/>
      <c r="I37" s="125"/>
      <c r="J37" s="126"/>
      <c r="K37" s="126"/>
      <c r="L37" s="171">
        <f>SUM(C37:K37)</f>
        <v>1</v>
      </c>
    </row>
    <row r="38" spans="1:12" x14ac:dyDescent="0.25">
      <c r="A38" s="242" t="s">
        <v>108</v>
      </c>
      <c r="B38" s="156" t="s">
        <v>94</v>
      </c>
      <c r="C38" s="111"/>
      <c r="D38" s="111"/>
      <c r="E38" s="111"/>
      <c r="F38" s="111"/>
      <c r="G38" s="111"/>
      <c r="H38" s="111"/>
      <c r="I38" s="111"/>
      <c r="J38" s="111"/>
      <c r="K38" s="112">
        <v>1</v>
      </c>
      <c r="L38" s="168">
        <f>SUM(C38:K38)</f>
        <v>1</v>
      </c>
    </row>
    <row r="39" spans="1:12" ht="15.75" thickBot="1" x14ac:dyDescent="0.3">
      <c r="A39" s="243"/>
      <c r="B39" s="157" t="s">
        <v>109</v>
      </c>
      <c r="C39" s="123"/>
      <c r="D39" s="123"/>
      <c r="E39" s="123"/>
      <c r="F39" s="123"/>
      <c r="G39" s="123"/>
      <c r="H39" s="123"/>
      <c r="I39" s="123"/>
      <c r="J39" s="123"/>
      <c r="K39" s="167"/>
      <c r="L39" s="170">
        <f>SUM(C39:K39)</f>
        <v>0</v>
      </c>
    </row>
    <row r="40" spans="1:12" ht="15.75" thickBot="1" x14ac:dyDescent="0.3">
      <c r="A40" s="244" t="s">
        <v>95</v>
      </c>
      <c r="B40" s="245"/>
      <c r="C40" s="159">
        <f t="shared" ref="C40:J40" si="2">SUM(C6:C38)</f>
        <v>18</v>
      </c>
      <c r="D40" s="159">
        <f t="shared" si="2"/>
        <v>2</v>
      </c>
      <c r="E40" s="159">
        <f t="shared" si="2"/>
        <v>10</v>
      </c>
      <c r="F40" s="159">
        <f t="shared" si="2"/>
        <v>0</v>
      </c>
      <c r="G40" s="159">
        <f t="shared" si="2"/>
        <v>2</v>
      </c>
      <c r="H40" s="159">
        <f t="shared" si="2"/>
        <v>0</v>
      </c>
      <c r="I40" s="159">
        <f t="shared" si="2"/>
        <v>2</v>
      </c>
      <c r="J40" s="160">
        <f t="shared" si="2"/>
        <v>0</v>
      </c>
      <c r="K40" s="160">
        <f>SUM(K6:K39)</f>
        <v>1</v>
      </c>
      <c r="L40" s="172">
        <f>SUM(L6:L39)</f>
        <v>35</v>
      </c>
    </row>
  </sheetData>
  <mergeCells count="9">
    <mergeCell ref="L3:L5"/>
    <mergeCell ref="A38:A39"/>
    <mergeCell ref="A40:B40"/>
    <mergeCell ref="A1:K1"/>
    <mergeCell ref="A3:B5"/>
    <mergeCell ref="A6:A21"/>
    <mergeCell ref="A22:A35"/>
    <mergeCell ref="A36:A37"/>
    <mergeCell ref="C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37"/>
  <sheetViews>
    <sheetView view="pageBreakPreview" topLeftCell="A25" zoomScale="55" zoomScaleNormal="55" zoomScaleSheetLayoutView="55" workbookViewId="0">
      <selection activeCell="L40" sqref="L40"/>
    </sheetView>
  </sheetViews>
  <sheetFormatPr baseColWidth="10" defaultColWidth="11.42578125" defaultRowHeight="20.25" x14ac:dyDescent="0.25"/>
  <cols>
    <col min="1" max="1" width="11.42578125" style="1"/>
    <col min="2" max="2" width="16.42578125" style="3" customWidth="1"/>
    <col min="3" max="3" width="59.140625" style="2" customWidth="1"/>
    <col min="4" max="4" width="41.28515625" style="3" customWidth="1"/>
    <col min="5" max="5" width="38" style="3" customWidth="1"/>
    <col min="6" max="6" width="34.42578125" style="1" customWidth="1"/>
    <col min="7" max="7" width="33.85546875" style="1" customWidth="1"/>
    <col min="8" max="8" width="28.42578125" style="1" customWidth="1"/>
    <col min="9" max="9" width="28.7109375" style="1" bestFit="1" customWidth="1"/>
    <col min="10" max="10" width="24.7109375" style="3" customWidth="1"/>
    <col min="11" max="11" width="27.7109375" style="3" customWidth="1"/>
    <col min="12" max="12" width="30" style="1" customWidth="1"/>
    <col min="13" max="13" width="26.85546875" style="1" bestFit="1" customWidth="1"/>
    <col min="14" max="14" width="30.7109375" style="4" customWidth="1"/>
    <col min="15" max="15" width="28" style="1" customWidth="1"/>
    <col min="16" max="16" width="24.28515625" style="1" bestFit="1" customWidth="1"/>
    <col min="17" max="17" width="22.140625" style="1" customWidth="1"/>
    <col min="18" max="18" width="11.42578125" style="1"/>
    <col min="19" max="19" width="18.42578125" style="1" bestFit="1" customWidth="1"/>
    <col min="20" max="16384" width="11.42578125" style="1"/>
  </cols>
  <sheetData>
    <row r="2" spans="1:14" x14ac:dyDescent="0.25">
      <c r="A2" s="275" t="s">
        <v>118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4" spans="1:14" ht="80.25" customHeight="1" x14ac:dyDescent="0.25">
      <c r="A4" s="275" t="s">
        <v>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127"/>
      <c r="M4" s="127"/>
      <c r="N4" s="127"/>
    </row>
    <row r="5" spans="1:14" ht="21" thickBot="1" x14ac:dyDescent="0.3"/>
    <row r="6" spans="1:14" s="6" customFormat="1" ht="73.5" customHeight="1" thickBot="1" x14ac:dyDescent="0.3">
      <c r="A6" s="272">
        <v>1</v>
      </c>
      <c r="B6" s="297" t="s">
        <v>1</v>
      </c>
      <c r="C6" s="298"/>
      <c r="D6" s="298"/>
      <c r="E6" s="298"/>
      <c r="F6" s="299" t="s">
        <v>136</v>
      </c>
      <c r="G6" s="300"/>
      <c r="H6" s="300"/>
      <c r="I6" s="300"/>
      <c r="J6" s="300"/>
      <c r="K6" s="301"/>
      <c r="L6" s="5"/>
      <c r="M6" s="5"/>
      <c r="N6" s="5"/>
    </row>
    <row r="7" spans="1:14" s="6" customFormat="1" ht="61.5" thickBot="1" x14ac:dyDescent="0.3">
      <c r="A7" s="273"/>
      <c r="B7" s="128" t="s">
        <v>3</v>
      </c>
      <c r="C7" s="8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44" t="s">
        <v>12</v>
      </c>
      <c r="M7" s="13"/>
      <c r="N7" s="13"/>
    </row>
    <row r="8" spans="1:14" s="6" customFormat="1" x14ac:dyDescent="0.25">
      <c r="A8" s="273"/>
      <c r="B8" s="214" t="s">
        <v>13</v>
      </c>
      <c r="C8" s="189" t="s">
        <v>125</v>
      </c>
      <c r="D8" s="132">
        <v>18</v>
      </c>
      <c r="E8" s="17"/>
      <c r="F8" s="18"/>
      <c r="G8" s="17"/>
      <c r="H8" s="17"/>
      <c r="I8" s="17"/>
      <c r="J8" s="19"/>
      <c r="K8" s="20"/>
      <c r="M8" s="13"/>
      <c r="N8" s="13"/>
    </row>
    <row r="9" spans="1:14" s="6" customFormat="1" x14ac:dyDescent="0.25">
      <c r="A9" s="273"/>
      <c r="B9" s="228" t="s">
        <v>14</v>
      </c>
      <c r="C9" s="22" t="s">
        <v>126</v>
      </c>
      <c r="D9" s="23">
        <v>2</v>
      </c>
      <c r="E9" s="17"/>
      <c r="F9" s="24"/>
      <c r="G9" s="25"/>
      <c r="H9" s="25"/>
      <c r="I9" s="25"/>
      <c r="J9" s="26"/>
      <c r="K9" s="27"/>
      <c r="M9" s="13"/>
      <c r="N9" s="13"/>
    </row>
    <row r="10" spans="1:14" s="6" customFormat="1" ht="40.5" x14ac:dyDescent="0.25">
      <c r="A10" s="273"/>
      <c r="B10" s="228" t="s">
        <v>15</v>
      </c>
      <c r="C10" s="22" t="s">
        <v>130</v>
      </c>
      <c r="D10" s="23">
        <v>18</v>
      </c>
      <c r="E10" s="17"/>
      <c r="F10" s="24"/>
      <c r="G10" s="25"/>
      <c r="H10" s="25"/>
      <c r="I10" s="25"/>
      <c r="J10" s="26"/>
      <c r="K10" s="27"/>
      <c r="M10" s="13"/>
      <c r="N10" s="13"/>
    </row>
    <row r="11" spans="1:14" s="6" customFormat="1" ht="40.5" x14ac:dyDescent="0.25">
      <c r="A11" s="273"/>
      <c r="B11" s="228" t="s">
        <v>16</v>
      </c>
      <c r="C11" s="22" t="s">
        <v>127</v>
      </c>
      <c r="D11" s="23">
        <v>2</v>
      </c>
      <c r="E11" s="17"/>
      <c r="F11" s="24"/>
      <c r="G11" s="25"/>
      <c r="H11" s="25"/>
      <c r="I11" s="25"/>
      <c r="J11" s="26"/>
      <c r="K11" s="27"/>
      <c r="M11" s="13"/>
      <c r="N11" s="13"/>
    </row>
    <row r="12" spans="1:14" s="6" customFormat="1" x14ac:dyDescent="0.25">
      <c r="A12" s="273"/>
      <c r="B12" s="228" t="s">
        <v>17</v>
      </c>
      <c r="C12" s="22" t="s">
        <v>128</v>
      </c>
      <c r="D12" s="23">
        <v>2</v>
      </c>
      <c r="E12" s="17"/>
      <c r="F12" s="24"/>
      <c r="G12" s="25"/>
      <c r="H12" s="25"/>
      <c r="I12" s="25"/>
      <c r="J12" s="26"/>
      <c r="K12" s="27"/>
      <c r="M12" s="13"/>
      <c r="N12" s="13"/>
    </row>
    <row r="13" spans="1:14" s="6" customFormat="1" ht="40.5" x14ac:dyDescent="0.25">
      <c r="A13" s="273"/>
      <c r="B13" s="228" t="s">
        <v>18</v>
      </c>
      <c r="C13" s="22" t="s">
        <v>131</v>
      </c>
      <c r="D13" s="23">
        <v>1</v>
      </c>
      <c r="E13" s="17"/>
      <c r="F13" s="24"/>
      <c r="G13" s="25"/>
      <c r="H13" s="25"/>
      <c r="I13" s="25"/>
      <c r="J13" s="26"/>
      <c r="K13" s="27"/>
      <c r="M13" s="13"/>
      <c r="N13" s="13"/>
    </row>
    <row r="14" spans="1:14" s="6" customFormat="1" ht="40.5" x14ac:dyDescent="0.25">
      <c r="A14" s="273"/>
      <c r="B14" s="228" t="s">
        <v>19</v>
      </c>
      <c r="C14" s="22" t="s">
        <v>132</v>
      </c>
      <c r="D14" s="23">
        <v>3</v>
      </c>
      <c r="E14" s="17"/>
      <c r="F14" s="24"/>
      <c r="G14" s="25"/>
      <c r="H14" s="25"/>
      <c r="I14" s="25"/>
      <c r="J14" s="26"/>
      <c r="K14" s="27"/>
      <c r="M14" s="13"/>
      <c r="N14" s="13"/>
    </row>
    <row r="15" spans="1:14" s="6" customFormat="1" ht="40.5" x14ac:dyDescent="0.25">
      <c r="A15" s="273"/>
      <c r="B15" s="228" t="s">
        <v>20</v>
      </c>
      <c r="C15" s="22" t="s">
        <v>133</v>
      </c>
      <c r="D15" s="23">
        <v>1</v>
      </c>
      <c r="E15" s="17"/>
      <c r="F15" s="24"/>
      <c r="G15" s="25"/>
      <c r="H15" s="25"/>
      <c r="I15" s="25"/>
      <c r="J15" s="26"/>
      <c r="K15" s="20"/>
      <c r="M15" s="13"/>
      <c r="N15" s="13"/>
    </row>
    <row r="16" spans="1:14" s="6" customFormat="1" ht="21" thickBot="1" x14ac:dyDescent="0.3">
      <c r="A16" s="273"/>
      <c r="B16" s="229"/>
      <c r="C16" s="183" t="s">
        <v>22</v>
      </c>
      <c r="D16" s="134">
        <f>SUM(D8:D15)</f>
        <v>47</v>
      </c>
      <c r="E16" s="181"/>
      <c r="F16" s="174"/>
      <c r="G16" s="174"/>
      <c r="H16" s="174"/>
      <c r="I16" s="174"/>
      <c r="J16" s="134"/>
      <c r="K16" s="135"/>
      <c r="M16" s="13"/>
      <c r="N16" s="13"/>
    </row>
    <row r="17" spans="1:14" s="6" customFormat="1" ht="40.5" x14ac:dyDescent="0.25">
      <c r="A17" s="273"/>
      <c r="B17" s="230" t="s">
        <v>21</v>
      </c>
      <c r="C17" s="231" t="s">
        <v>134</v>
      </c>
      <c r="D17" s="232">
        <v>1</v>
      </c>
      <c r="E17" s="178"/>
      <c r="F17" s="179"/>
      <c r="G17" s="179"/>
      <c r="H17" s="179"/>
      <c r="I17" s="179"/>
      <c r="J17" s="16"/>
      <c r="K17" s="180"/>
      <c r="M17" s="13"/>
      <c r="N17" s="13"/>
    </row>
    <row r="18" spans="1:14" s="6" customFormat="1" ht="111.75" customHeight="1" thickBot="1" x14ac:dyDescent="0.3">
      <c r="A18" s="273"/>
      <c r="B18" s="213" t="s">
        <v>124</v>
      </c>
      <c r="C18" s="176" t="s">
        <v>135</v>
      </c>
      <c r="D18" s="31">
        <v>1</v>
      </c>
      <c r="E18" s="32"/>
      <c r="F18" s="33"/>
      <c r="G18" s="33"/>
      <c r="H18" s="33"/>
      <c r="I18" s="33"/>
      <c r="J18" s="26"/>
      <c r="K18" s="34"/>
      <c r="M18" s="13"/>
      <c r="N18" s="13"/>
    </row>
    <row r="19" spans="1:14" s="6" customFormat="1" ht="26.25" customHeight="1" thickBot="1" x14ac:dyDescent="0.3">
      <c r="A19" s="274"/>
      <c r="B19" s="280" t="s">
        <v>23</v>
      </c>
      <c r="C19" s="281"/>
      <c r="D19" s="281"/>
      <c r="E19" s="281"/>
      <c r="F19" s="281"/>
      <c r="G19" s="281"/>
      <c r="H19" s="281"/>
      <c r="I19" s="281"/>
      <c r="J19" s="282"/>
      <c r="K19" s="35"/>
      <c r="M19" s="13"/>
      <c r="N19" s="13"/>
    </row>
    <row r="20" spans="1:14" x14ac:dyDescent="0.25">
      <c r="B20" s="275" t="s">
        <v>0</v>
      </c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</row>
    <row r="21" spans="1:14" ht="21" thickBot="1" x14ac:dyDescent="0.3"/>
    <row r="22" spans="1:14" s="6" customFormat="1" ht="73.5" customHeight="1" thickBot="1" x14ac:dyDescent="0.3">
      <c r="A22" s="272">
        <v>2</v>
      </c>
      <c r="B22" s="297" t="s">
        <v>24</v>
      </c>
      <c r="C22" s="298"/>
      <c r="D22" s="298"/>
      <c r="E22" s="298"/>
      <c r="F22" s="299" t="s">
        <v>137</v>
      </c>
      <c r="G22" s="300"/>
      <c r="H22" s="300"/>
      <c r="I22" s="300"/>
      <c r="J22" s="300"/>
      <c r="K22" s="301"/>
      <c r="L22" s="5"/>
      <c r="M22" s="5"/>
      <c r="N22" s="5"/>
    </row>
    <row r="23" spans="1:14" s="6" customFormat="1" ht="61.5" thickBot="1" x14ac:dyDescent="0.3">
      <c r="A23" s="273"/>
      <c r="B23" s="128" t="s">
        <v>3</v>
      </c>
      <c r="C23" s="8" t="s">
        <v>4</v>
      </c>
      <c r="D23" s="9" t="s">
        <v>5</v>
      </c>
      <c r="E23" s="10" t="s">
        <v>6</v>
      </c>
      <c r="F23" s="11" t="s">
        <v>7</v>
      </c>
      <c r="G23" s="11" t="s">
        <v>8</v>
      </c>
      <c r="H23" s="11" t="s">
        <v>9</v>
      </c>
      <c r="I23" s="11" t="s">
        <v>10</v>
      </c>
      <c r="J23" s="11" t="s">
        <v>11</v>
      </c>
      <c r="K23" s="12" t="s">
        <v>12</v>
      </c>
      <c r="M23" s="13"/>
      <c r="N23" s="13"/>
    </row>
    <row r="24" spans="1:14" s="6" customFormat="1" x14ac:dyDescent="0.25">
      <c r="A24" s="273"/>
      <c r="B24" s="214" t="s">
        <v>13</v>
      </c>
      <c r="C24" s="189" t="s">
        <v>125</v>
      </c>
      <c r="D24" s="132">
        <v>18</v>
      </c>
      <c r="E24" s="190"/>
      <c r="F24" s="191"/>
      <c r="G24" s="190"/>
      <c r="H24" s="190"/>
      <c r="I24" s="190"/>
      <c r="J24" s="192"/>
      <c r="K24" s="133"/>
      <c r="M24" s="13"/>
      <c r="N24" s="13"/>
    </row>
    <row r="25" spans="1:14" s="6" customFormat="1" x14ac:dyDescent="0.25">
      <c r="A25" s="273"/>
      <c r="B25" s="228" t="s">
        <v>14</v>
      </c>
      <c r="C25" s="22" t="s">
        <v>126</v>
      </c>
      <c r="D25" s="23">
        <v>2</v>
      </c>
      <c r="E25" s="17"/>
      <c r="F25" s="24"/>
      <c r="G25" s="25"/>
      <c r="H25" s="25"/>
      <c r="I25" s="25"/>
      <c r="J25" s="37"/>
      <c r="K25" s="20"/>
      <c r="M25" s="13"/>
      <c r="N25" s="13"/>
    </row>
    <row r="26" spans="1:14" s="6" customFormat="1" ht="40.5" x14ac:dyDescent="0.25">
      <c r="A26" s="273"/>
      <c r="B26" s="228" t="s">
        <v>15</v>
      </c>
      <c r="C26" s="22" t="s">
        <v>130</v>
      </c>
      <c r="D26" s="23">
        <v>10</v>
      </c>
      <c r="E26" s="17"/>
      <c r="F26" s="24"/>
      <c r="G26" s="25"/>
      <c r="H26" s="25"/>
      <c r="I26" s="25"/>
      <c r="J26" s="37"/>
      <c r="K26" s="20"/>
      <c r="M26" s="13"/>
      <c r="N26" s="13"/>
    </row>
    <row r="27" spans="1:14" s="6" customFormat="1" ht="40.5" x14ac:dyDescent="0.25">
      <c r="A27" s="273"/>
      <c r="B27" s="228" t="s">
        <v>16</v>
      </c>
      <c r="C27" s="22" t="s">
        <v>127</v>
      </c>
      <c r="D27" s="23"/>
      <c r="E27" s="17"/>
      <c r="F27" s="24"/>
      <c r="G27" s="25"/>
      <c r="H27" s="25"/>
      <c r="I27" s="25"/>
      <c r="J27" s="37"/>
      <c r="K27" s="20"/>
      <c r="M27" s="13"/>
      <c r="N27" s="13"/>
    </row>
    <row r="28" spans="1:14" s="6" customFormat="1" x14ac:dyDescent="0.25">
      <c r="A28" s="273"/>
      <c r="B28" s="228" t="s">
        <v>17</v>
      </c>
      <c r="C28" s="22" t="s">
        <v>128</v>
      </c>
      <c r="D28" s="23">
        <v>2</v>
      </c>
      <c r="E28" s="17"/>
      <c r="F28" s="24"/>
      <c r="G28" s="25"/>
      <c r="H28" s="25"/>
      <c r="I28" s="25"/>
      <c r="J28" s="37"/>
      <c r="K28" s="20"/>
      <c r="M28" s="13"/>
      <c r="N28" s="13"/>
    </row>
    <row r="29" spans="1:14" s="6" customFormat="1" ht="40.5" x14ac:dyDescent="0.25">
      <c r="A29" s="273"/>
      <c r="B29" s="228" t="s">
        <v>18</v>
      </c>
      <c r="C29" s="22" t="s">
        <v>131</v>
      </c>
      <c r="D29" s="23"/>
      <c r="E29" s="17"/>
      <c r="F29" s="24"/>
      <c r="G29" s="25"/>
      <c r="H29" s="25"/>
      <c r="I29" s="25"/>
      <c r="J29" s="37"/>
      <c r="K29" s="20"/>
      <c r="M29" s="13"/>
      <c r="N29" s="13"/>
    </row>
    <row r="30" spans="1:14" s="6" customFormat="1" ht="40.5" x14ac:dyDescent="0.25">
      <c r="A30" s="273"/>
      <c r="B30" s="228" t="s">
        <v>19</v>
      </c>
      <c r="C30" s="22" t="s">
        <v>132</v>
      </c>
      <c r="D30" s="23">
        <v>2</v>
      </c>
      <c r="E30" s="17"/>
      <c r="F30" s="24"/>
      <c r="G30" s="25"/>
      <c r="H30" s="25"/>
      <c r="I30" s="25"/>
      <c r="J30" s="37"/>
      <c r="K30" s="20"/>
      <c r="M30" s="13"/>
      <c r="N30" s="13"/>
    </row>
    <row r="31" spans="1:14" s="6" customFormat="1" ht="40.5" x14ac:dyDescent="0.25">
      <c r="A31" s="273"/>
      <c r="B31" s="228" t="s">
        <v>20</v>
      </c>
      <c r="C31" s="22" t="s">
        <v>133</v>
      </c>
      <c r="D31" s="23"/>
      <c r="E31" s="17"/>
      <c r="F31" s="24"/>
      <c r="G31" s="25"/>
      <c r="H31" s="25"/>
      <c r="I31" s="25"/>
      <c r="J31" s="37"/>
      <c r="K31" s="20"/>
      <c r="M31" s="13"/>
      <c r="N31" s="13"/>
    </row>
    <row r="32" spans="1:14" s="6" customFormat="1" ht="21" thickBot="1" x14ac:dyDescent="0.3">
      <c r="A32" s="273"/>
      <c r="B32" s="229"/>
      <c r="C32" s="183" t="s">
        <v>22</v>
      </c>
      <c r="D32" s="134">
        <f>SUM(D24:D31)</f>
        <v>34</v>
      </c>
      <c r="E32" s="193"/>
      <c r="F32" s="194"/>
      <c r="G32" s="195"/>
      <c r="H32" s="195"/>
      <c r="I32" s="195"/>
      <c r="J32" s="134"/>
      <c r="K32" s="175"/>
      <c r="M32" s="13"/>
      <c r="N32" s="13"/>
    </row>
    <row r="33" spans="1:14" s="6" customFormat="1" ht="40.5" x14ac:dyDescent="0.25">
      <c r="A33" s="273"/>
      <c r="B33" s="230" t="s">
        <v>21</v>
      </c>
      <c r="C33" s="231" t="s">
        <v>134</v>
      </c>
      <c r="D33" s="233">
        <v>1</v>
      </c>
      <c r="E33" s="17"/>
      <c r="F33" s="188"/>
      <c r="G33" s="188"/>
      <c r="H33" s="188"/>
      <c r="I33" s="188"/>
      <c r="J33" s="36"/>
      <c r="K33" s="20"/>
      <c r="M33" s="13"/>
      <c r="N33" s="13"/>
    </row>
    <row r="34" spans="1:14" s="6" customFormat="1" ht="120" customHeight="1" thickBot="1" x14ac:dyDescent="0.3">
      <c r="A34" s="273"/>
      <c r="B34" s="213" t="s">
        <v>124</v>
      </c>
      <c r="C34" s="176" t="s">
        <v>135</v>
      </c>
      <c r="D34" s="31">
        <v>1</v>
      </c>
      <c r="E34" s="32"/>
      <c r="F34" s="33"/>
      <c r="G34" s="33"/>
      <c r="H34" s="33"/>
      <c r="I34" s="33"/>
      <c r="J34" s="37"/>
      <c r="K34" s="20"/>
      <c r="M34" s="13"/>
      <c r="N34" s="13"/>
    </row>
    <row r="35" spans="1:14" s="6" customFormat="1" ht="26.25" customHeight="1" thickBot="1" x14ac:dyDescent="0.3">
      <c r="A35" s="274"/>
      <c r="B35" s="280" t="s">
        <v>26</v>
      </c>
      <c r="C35" s="281"/>
      <c r="D35" s="281"/>
      <c r="E35" s="281"/>
      <c r="F35" s="281"/>
      <c r="G35" s="281"/>
      <c r="H35" s="281"/>
      <c r="I35" s="281"/>
      <c r="J35" s="282"/>
      <c r="K35" s="35"/>
      <c r="M35" s="13"/>
      <c r="N35" s="13"/>
    </row>
    <row r="36" spans="1:14" s="6" customFormat="1" ht="21" thickBot="1" x14ac:dyDescent="0.3">
      <c r="B36" s="39"/>
      <c r="C36" s="38"/>
      <c r="D36" s="39"/>
      <c r="E36" s="39"/>
      <c r="F36" s="13"/>
      <c r="G36" s="13"/>
      <c r="H36" s="13"/>
      <c r="I36" s="40"/>
      <c r="J36" s="40"/>
      <c r="K36" s="40"/>
      <c r="L36" s="40"/>
      <c r="M36" s="41"/>
      <c r="N36" s="42"/>
    </row>
    <row r="37" spans="1:14" s="6" customFormat="1" ht="45.75" customHeight="1" thickBot="1" x14ac:dyDescent="0.3">
      <c r="B37" s="284" t="s">
        <v>27</v>
      </c>
      <c r="C37" s="285"/>
      <c r="D37" s="285"/>
      <c r="E37" s="285"/>
      <c r="F37" s="285"/>
      <c r="G37" s="285"/>
      <c r="H37" s="285"/>
      <c r="I37" s="285"/>
      <c r="J37" s="286"/>
      <c r="K37" s="43"/>
      <c r="L37" s="40"/>
      <c r="M37" s="41"/>
      <c r="N37" s="42"/>
    </row>
    <row r="38" spans="1:14" s="6" customFormat="1" ht="21" thickBot="1" x14ac:dyDescent="0.3">
      <c r="B38" s="39"/>
      <c r="C38" s="38"/>
      <c r="D38" s="39"/>
      <c r="E38" s="39"/>
      <c r="F38" s="13"/>
      <c r="G38" s="13"/>
      <c r="H38" s="13"/>
      <c r="I38" s="40"/>
      <c r="J38" s="40"/>
      <c r="K38" s="40"/>
      <c r="L38" s="40"/>
      <c r="M38" s="41"/>
      <c r="N38" s="42"/>
    </row>
    <row r="39" spans="1:14" s="6" customFormat="1" ht="60" customHeight="1" thickBot="1" x14ac:dyDescent="0.3">
      <c r="A39" s="272">
        <v>3</v>
      </c>
      <c r="B39" s="294" t="s">
        <v>28</v>
      </c>
      <c r="C39" s="295"/>
      <c r="D39" s="295"/>
      <c r="E39" s="295"/>
      <c r="F39" s="295"/>
      <c r="G39" s="295"/>
      <c r="H39" s="295"/>
      <c r="I39" s="295"/>
      <c r="J39" s="295"/>
      <c r="K39" s="296"/>
      <c r="L39" s="41"/>
      <c r="M39" s="41"/>
      <c r="N39" s="42"/>
    </row>
    <row r="40" spans="1:14" s="6" customFormat="1" ht="61.5" thickBot="1" x14ac:dyDescent="0.3">
      <c r="A40" s="273"/>
      <c r="B40" s="128" t="s">
        <v>3</v>
      </c>
      <c r="C40" s="8" t="s">
        <v>4</v>
      </c>
      <c r="D40" s="9" t="s">
        <v>5</v>
      </c>
      <c r="E40" s="235" t="s">
        <v>6</v>
      </c>
      <c r="F40" s="10" t="s">
        <v>7</v>
      </c>
      <c r="G40" s="10" t="s">
        <v>8</v>
      </c>
      <c r="H40" s="10" t="s">
        <v>29</v>
      </c>
      <c r="I40" s="10" t="s">
        <v>10</v>
      </c>
      <c r="J40" s="10" t="s">
        <v>11</v>
      </c>
      <c r="K40" s="44" t="s">
        <v>12</v>
      </c>
      <c r="M40" s="41"/>
      <c r="N40" s="42"/>
    </row>
    <row r="41" spans="1:14" s="6" customFormat="1" x14ac:dyDescent="0.25">
      <c r="A41" s="273"/>
      <c r="B41" s="214" t="s">
        <v>13</v>
      </c>
      <c r="C41" s="189" t="s">
        <v>125</v>
      </c>
      <c r="D41" s="132">
        <v>18</v>
      </c>
      <c r="E41" s="190"/>
      <c r="F41" s="191"/>
      <c r="G41" s="190"/>
      <c r="H41" s="190"/>
      <c r="I41" s="190"/>
      <c r="J41" s="132"/>
      <c r="K41" s="133"/>
      <c r="M41" s="41"/>
      <c r="N41" s="42"/>
    </row>
    <row r="42" spans="1:14" s="6" customFormat="1" x14ac:dyDescent="0.25">
      <c r="A42" s="273"/>
      <c r="B42" s="228" t="s">
        <v>14</v>
      </c>
      <c r="C42" s="22" t="s">
        <v>126</v>
      </c>
      <c r="D42" s="23">
        <v>2</v>
      </c>
      <c r="E42" s="17"/>
      <c r="F42" s="24"/>
      <c r="G42" s="25"/>
      <c r="H42" s="25"/>
      <c r="I42" s="25"/>
      <c r="J42" s="23"/>
      <c r="K42" s="20"/>
      <c r="M42" s="41"/>
      <c r="N42" s="42"/>
    </row>
    <row r="43" spans="1:14" s="6" customFormat="1" ht="40.5" x14ac:dyDescent="0.25">
      <c r="A43" s="273"/>
      <c r="B43" s="228" t="s">
        <v>15</v>
      </c>
      <c r="C43" s="22" t="s">
        <v>130</v>
      </c>
      <c r="D43" s="23">
        <v>18</v>
      </c>
      <c r="E43" s="17"/>
      <c r="F43" s="24"/>
      <c r="G43" s="25"/>
      <c r="H43" s="25"/>
      <c r="I43" s="25"/>
      <c r="J43" s="23"/>
      <c r="K43" s="20"/>
      <c r="M43" s="41"/>
      <c r="N43" s="42"/>
    </row>
    <row r="44" spans="1:14" s="6" customFormat="1" ht="40.5" x14ac:dyDescent="0.25">
      <c r="A44" s="273"/>
      <c r="B44" s="228" t="s">
        <v>16</v>
      </c>
      <c r="C44" s="22" t="s">
        <v>127</v>
      </c>
      <c r="D44" s="23">
        <v>2</v>
      </c>
      <c r="E44" s="17"/>
      <c r="F44" s="24"/>
      <c r="G44" s="25"/>
      <c r="H44" s="25"/>
      <c r="I44" s="25"/>
      <c r="J44" s="23"/>
      <c r="K44" s="20"/>
      <c r="M44" s="41"/>
      <c r="N44" s="42"/>
    </row>
    <row r="45" spans="1:14" s="6" customFormat="1" x14ac:dyDescent="0.25">
      <c r="A45" s="273"/>
      <c r="B45" s="228" t="s">
        <v>17</v>
      </c>
      <c r="C45" s="22" t="s">
        <v>128</v>
      </c>
      <c r="D45" s="23">
        <v>2</v>
      </c>
      <c r="E45" s="17"/>
      <c r="F45" s="24"/>
      <c r="G45" s="25"/>
      <c r="H45" s="25"/>
      <c r="I45" s="25"/>
      <c r="J45" s="23"/>
      <c r="K45" s="20"/>
      <c r="M45" s="41"/>
      <c r="N45" s="42"/>
    </row>
    <row r="46" spans="1:14" s="6" customFormat="1" ht="40.5" x14ac:dyDescent="0.25">
      <c r="A46" s="273"/>
      <c r="B46" s="228" t="s">
        <v>18</v>
      </c>
      <c r="C46" s="22" t="s">
        <v>131</v>
      </c>
      <c r="D46" s="23">
        <v>1</v>
      </c>
      <c r="E46" s="17"/>
      <c r="F46" s="24"/>
      <c r="G46" s="25"/>
      <c r="H46" s="25"/>
      <c r="I46" s="25"/>
      <c r="J46" s="23"/>
      <c r="K46" s="20"/>
      <c r="M46" s="41"/>
      <c r="N46" s="42"/>
    </row>
    <row r="47" spans="1:14" s="6" customFormat="1" ht="40.5" x14ac:dyDescent="0.25">
      <c r="A47" s="273"/>
      <c r="B47" s="228" t="s">
        <v>19</v>
      </c>
      <c r="C47" s="22" t="s">
        <v>132</v>
      </c>
      <c r="D47" s="23">
        <v>3</v>
      </c>
      <c r="E47" s="17"/>
      <c r="F47" s="24"/>
      <c r="G47" s="25"/>
      <c r="H47" s="25"/>
      <c r="I47" s="25"/>
      <c r="J47" s="23"/>
      <c r="K47" s="20"/>
      <c r="M47" s="41"/>
      <c r="N47" s="42"/>
    </row>
    <row r="48" spans="1:14" s="6" customFormat="1" ht="40.5" x14ac:dyDescent="0.25">
      <c r="A48" s="273"/>
      <c r="B48" s="228" t="s">
        <v>20</v>
      </c>
      <c r="C48" s="22" t="s">
        <v>133</v>
      </c>
      <c r="D48" s="23">
        <v>1</v>
      </c>
      <c r="E48" s="17"/>
      <c r="F48" s="24"/>
      <c r="G48" s="25"/>
      <c r="H48" s="25"/>
      <c r="I48" s="25"/>
      <c r="J48" s="23"/>
      <c r="K48" s="20"/>
      <c r="M48" s="41"/>
      <c r="N48" s="42"/>
    </row>
    <row r="49" spans="1:14" s="6" customFormat="1" ht="21" thickBot="1" x14ac:dyDescent="0.3">
      <c r="A49" s="273"/>
      <c r="B49" s="229"/>
      <c r="C49" s="183" t="s">
        <v>22</v>
      </c>
      <c r="D49" s="134">
        <f>SUM(D41:D48)</f>
        <v>47</v>
      </c>
      <c r="E49" s="193"/>
      <c r="F49" s="194"/>
      <c r="G49" s="195"/>
      <c r="H49" s="195"/>
      <c r="I49" s="195"/>
      <c r="J49" s="134"/>
      <c r="K49" s="175"/>
      <c r="M49" s="41"/>
      <c r="N49" s="42"/>
    </row>
    <row r="50" spans="1:14" s="6" customFormat="1" ht="40.5" x14ac:dyDescent="0.25">
      <c r="A50" s="273"/>
      <c r="B50" s="212" t="s">
        <v>21</v>
      </c>
      <c r="C50" s="184" t="s">
        <v>134</v>
      </c>
      <c r="D50" s="197">
        <v>1</v>
      </c>
      <c r="E50" s="182"/>
      <c r="F50" s="188"/>
      <c r="G50" s="188"/>
      <c r="H50" s="188"/>
      <c r="I50" s="188"/>
      <c r="J50" s="16"/>
      <c r="K50" s="20"/>
      <c r="M50" s="41"/>
      <c r="N50" s="42"/>
    </row>
    <row r="51" spans="1:14" s="6" customFormat="1" ht="120" customHeight="1" thickBot="1" x14ac:dyDescent="0.3">
      <c r="A51" s="273"/>
      <c r="B51" s="213" t="s">
        <v>124</v>
      </c>
      <c r="C51" s="176" t="s">
        <v>115</v>
      </c>
      <c r="D51" s="31">
        <v>1</v>
      </c>
      <c r="E51" s="32"/>
      <c r="F51" s="33"/>
      <c r="G51" s="33"/>
      <c r="H51" s="33"/>
      <c r="I51" s="33"/>
      <c r="J51" s="31"/>
      <c r="K51" s="20"/>
      <c r="M51" s="41"/>
      <c r="N51" s="42"/>
    </row>
    <row r="52" spans="1:14" s="6" customFormat="1" ht="21" thickBot="1" x14ac:dyDescent="0.3">
      <c r="A52" s="274"/>
      <c r="B52" s="280" t="s">
        <v>144</v>
      </c>
      <c r="C52" s="281"/>
      <c r="D52" s="281"/>
      <c r="E52" s="281"/>
      <c r="F52" s="281"/>
      <c r="G52" s="281"/>
      <c r="H52" s="281"/>
      <c r="I52" s="281"/>
      <c r="J52" s="282"/>
      <c r="K52" s="45"/>
      <c r="M52" s="41"/>
      <c r="N52" s="42"/>
    </row>
    <row r="53" spans="1:14" s="6" customFormat="1" ht="21" thickBot="1" x14ac:dyDescent="0.3">
      <c r="B53" s="39"/>
      <c r="C53" s="38"/>
      <c r="D53" s="39"/>
      <c r="E53" s="39"/>
      <c r="F53" s="13"/>
      <c r="G53" s="13"/>
      <c r="H53" s="13"/>
      <c r="I53" s="40"/>
      <c r="J53" s="40"/>
      <c r="K53" s="40"/>
      <c r="L53" s="41"/>
      <c r="M53" s="41"/>
      <c r="N53" s="42"/>
    </row>
    <row r="54" spans="1:14" s="6" customFormat="1" ht="68.25" customHeight="1" thickBot="1" x14ac:dyDescent="0.3">
      <c r="A54" s="272">
        <v>4</v>
      </c>
      <c r="B54" s="294" t="s">
        <v>30</v>
      </c>
      <c r="C54" s="295"/>
      <c r="D54" s="295"/>
      <c r="E54" s="295"/>
      <c r="F54" s="295"/>
      <c r="G54" s="295"/>
      <c r="H54" s="295"/>
      <c r="I54" s="295"/>
      <c r="J54" s="295"/>
      <c r="K54" s="296"/>
      <c r="L54" s="41"/>
      <c r="M54" s="41"/>
      <c r="N54" s="42"/>
    </row>
    <row r="55" spans="1:14" s="6" customFormat="1" ht="61.5" thickBot="1" x14ac:dyDescent="0.3">
      <c r="A55" s="273"/>
      <c r="B55" s="128" t="s">
        <v>3</v>
      </c>
      <c r="C55" s="8" t="s">
        <v>4</v>
      </c>
      <c r="D55" s="9" t="s">
        <v>5</v>
      </c>
      <c r="E55" s="235" t="s">
        <v>6</v>
      </c>
      <c r="F55" s="10" t="s">
        <v>7</v>
      </c>
      <c r="G55" s="10" t="s">
        <v>8</v>
      </c>
      <c r="H55" s="10" t="s">
        <v>29</v>
      </c>
      <c r="I55" s="10" t="s">
        <v>10</v>
      </c>
      <c r="J55" s="10" t="s">
        <v>11</v>
      </c>
      <c r="K55" s="44" t="s">
        <v>12</v>
      </c>
      <c r="M55" s="41"/>
      <c r="N55" s="42"/>
    </row>
    <row r="56" spans="1:14" s="6" customFormat="1" x14ac:dyDescent="0.25">
      <c r="A56" s="273"/>
      <c r="B56" s="214" t="s">
        <v>13</v>
      </c>
      <c r="C56" s="189" t="s">
        <v>125</v>
      </c>
      <c r="D56" s="132">
        <v>18</v>
      </c>
      <c r="E56" s="190"/>
      <c r="F56" s="191"/>
      <c r="G56" s="190"/>
      <c r="H56" s="190"/>
      <c r="I56" s="190"/>
      <c r="J56" s="192"/>
      <c r="K56" s="133"/>
      <c r="M56" s="41"/>
      <c r="N56" s="42"/>
    </row>
    <row r="57" spans="1:14" s="6" customFormat="1" x14ac:dyDescent="0.25">
      <c r="A57" s="273"/>
      <c r="B57" s="228" t="s">
        <v>14</v>
      </c>
      <c r="C57" s="22" t="s">
        <v>126</v>
      </c>
      <c r="D57" s="23">
        <v>2</v>
      </c>
      <c r="E57" s="17"/>
      <c r="F57" s="24"/>
      <c r="G57" s="25"/>
      <c r="H57" s="25"/>
      <c r="I57" s="25"/>
      <c r="J57" s="37"/>
      <c r="K57" s="20"/>
      <c r="M57" s="41"/>
      <c r="N57" s="42"/>
    </row>
    <row r="58" spans="1:14" s="6" customFormat="1" ht="40.5" x14ac:dyDescent="0.25">
      <c r="A58" s="273"/>
      <c r="B58" s="228" t="s">
        <v>15</v>
      </c>
      <c r="C58" s="22" t="s">
        <v>130</v>
      </c>
      <c r="D58" s="23">
        <v>10</v>
      </c>
      <c r="E58" s="17"/>
      <c r="F58" s="24"/>
      <c r="G58" s="25"/>
      <c r="H58" s="25"/>
      <c r="I58" s="25"/>
      <c r="J58" s="37"/>
      <c r="K58" s="20"/>
      <c r="M58" s="41"/>
      <c r="N58" s="42"/>
    </row>
    <row r="59" spans="1:14" s="6" customFormat="1" ht="40.5" x14ac:dyDescent="0.25">
      <c r="A59" s="273"/>
      <c r="B59" s="228" t="s">
        <v>16</v>
      </c>
      <c r="C59" s="22" t="s">
        <v>127</v>
      </c>
      <c r="D59" s="23"/>
      <c r="E59" s="17"/>
      <c r="F59" s="24"/>
      <c r="G59" s="25"/>
      <c r="H59" s="25"/>
      <c r="I59" s="25"/>
      <c r="J59" s="37"/>
      <c r="K59" s="20"/>
      <c r="M59" s="41"/>
      <c r="N59" s="42"/>
    </row>
    <row r="60" spans="1:14" s="6" customFormat="1" x14ac:dyDescent="0.25">
      <c r="A60" s="273"/>
      <c r="B60" s="228" t="s">
        <v>17</v>
      </c>
      <c r="C60" s="22" t="s">
        <v>128</v>
      </c>
      <c r="D60" s="23">
        <v>2</v>
      </c>
      <c r="E60" s="17"/>
      <c r="F60" s="24"/>
      <c r="G60" s="25"/>
      <c r="H60" s="25"/>
      <c r="I60" s="25"/>
      <c r="J60" s="37"/>
      <c r="K60" s="20"/>
      <c r="M60" s="41"/>
      <c r="N60" s="42"/>
    </row>
    <row r="61" spans="1:14" s="6" customFormat="1" ht="40.5" x14ac:dyDescent="0.25">
      <c r="A61" s="273"/>
      <c r="B61" s="228" t="s">
        <v>18</v>
      </c>
      <c r="C61" s="22" t="s">
        <v>131</v>
      </c>
      <c r="D61" s="23"/>
      <c r="E61" s="17"/>
      <c r="F61" s="24"/>
      <c r="G61" s="25"/>
      <c r="H61" s="25"/>
      <c r="I61" s="25"/>
      <c r="J61" s="37"/>
      <c r="K61" s="20"/>
      <c r="M61" s="41"/>
      <c r="N61" s="42"/>
    </row>
    <row r="62" spans="1:14" s="6" customFormat="1" ht="40.5" x14ac:dyDescent="0.25">
      <c r="A62" s="273"/>
      <c r="B62" s="228" t="s">
        <v>19</v>
      </c>
      <c r="C62" s="22" t="s">
        <v>132</v>
      </c>
      <c r="D62" s="23">
        <v>2</v>
      </c>
      <c r="E62" s="17"/>
      <c r="F62" s="24"/>
      <c r="G62" s="25"/>
      <c r="H62" s="25"/>
      <c r="I62" s="25"/>
      <c r="J62" s="37"/>
      <c r="K62" s="20"/>
      <c r="M62" s="41"/>
      <c r="N62" s="42"/>
    </row>
    <row r="63" spans="1:14" s="6" customFormat="1" ht="40.5" x14ac:dyDescent="0.25">
      <c r="A63" s="273"/>
      <c r="B63" s="228" t="s">
        <v>20</v>
      </c>
      <c r="C63" s="22" t="s">
        <v>133</v>
      </c>
      <c r="D63" s="23"/>
      <c r="E63" s="17"/>
      <c r="F63" s="24"/>
      <c r="G63" s="25"/>
      <c r="H63" s="25"/>
      <c r="I63" s="25"/>
      <c r="J63" s="37"/>
      <c r="K63" s="20"/>
      <c r="M63" s="41"/>
      <c r="N63" s="42"/>
    </row>
    <row r="64" spans="1:14" s="6" customFormat="1" ht="21" thickBot="1" x14ac:dyDescent="0.3">
      <c r="A64" s="273"/>
      <c r="B64" s="229"/>
      <c r="C64" s="183" t="s">
        <v>22</v>
      </c>
      <c r="D64" s="134">
        <f>SUM(D56:D63)</f>
        <v>34</v>
      </c>
      <c r="E64" s="193"/>
      <c r="F64" s="194"/>
      <c r="G64" s="195"/>
      <c r="H64" s="195"/>
      <c r="I64" s="195"/>
      <c r="J64" s="134"/>
      <c r="K64" s="175"/>
      <c r="M64" s="41"/>
      <c r="N64" s="42"/>
    </row>
    <row r="65" spans="1:14" s="6" customFormat="1" ht="40.5" x14ac:dyDescent="0.25">
      <c r="A65" s="273"/>
      <c r="B65" s="212" t="s">
        <v>21</v>
      </c>
      <c r="C65" s="184" t="s">
        <v>134</v>
      </c>
      <c r="D65" s="197">
        <v>1</v>
      </c>
      <c r="E65" s="182"/>
      <c r="F65" s="188"/>
      <c r="G65" s="188"/>
      <c r="H65" s="188"/>
      <c r="I65" s="188"/>
      <c r="J65" s="16"/>
      <c r="K65" s="20"/>
      <c r="M65" s="41"/>
      <c r="N65" s="42"/>
    </row>
    <row r="66" spans="1:14" s="6" customFormat="1" ht="115.5" customHeight="1" thickBot="1" x14ac:dyDescent="0.3">
      <c r="A66" s="273"/>
      <c r="B66" s="213" t="s">
        <v>124</v>
      </c>
      <c r="C66" s="176" t="s">
        <v>115</v>
      </c>
      <c r="D66" s="31">
        <v>1</v>
      </c>
      <c r="E66" s="32"/>
      <c r="F66" s="33"/>
      <c r="G66" s="33"/>
      <c r="H66" s="33"/>
      <c r="I66" s="33"/>
      <c r="J66" s="31"/>
      <c r="K66" s="20"/>
      <c r="M66" s="41"/>
      <c r="N66" s="42"/>
    </row>
    <row r="67" spans="1:14" s="6" customFormat="1" ht="21" thickBot="1" x14ac:dyDescent="0.3">
      <c r="A67" s="274"/>
      <c r="B67" s="280" t="s">
        <v>138</v>
      </c>
      <c r="C67" s="281"/>
      <c r="D67" s="281"/>
      <c r="E67" s="281"/>
      <c r="F67" s="281"/>
      <c r="G67" s="281"/>
      <c r="H67" s="281"/>
      <c r="I67" s="281"/>
      <c r="J67" s="283"/>
      <c r="K67" s="46"/>
      <c r="M67" s="41"/>
      <c r="N67" s="42"/>
    </row>
    <row r="68" spans="1:14" s="6" customFormat="1" ht="81" x14ac:dyDescent="0.25">
      <c r="B68" s="39"/>
      <c r="C68" s="38"/>
      <c r="D68" s="39"/>
      <c r="E68" s="39"/>
      <c r="F68" s="13"/>
      <c r="G68" s="13"/>
      <c r="H68" s="13"/>
      <c r="I68" s="40"/>
      <c r="J68" s="47" t="s">
        <v>141</v>
      </c>
      <c r="K68" s="48"/>
      <c r="M68" s="41"/>
      <c r="N68" s="42"/>
    </row>
    <row r="69" spans="1:14" s="6" customFormat="1" ht="61.5" thickBot="1" x14ac:dyDescent="0.3">
      <c r="B69" s="39"/>
      <c r="C69" s="38"/>
      <c r="D69" s="39"/>
      <c r="E69" s="39"/>
      <c r="F69" s="13"/>
      <c r="G69" s="13"/>
      <c r="H69" s="13"/>
      <c r="I69" s="40"/>
      <c r="J69" s="49" t="s">
        <v>31</v>
      </c>
      <c r="K69" s="50"/>
      <c r="L69" s="40"/>
      <c r="M69" s="41"/>
      <c r="N69" s="42"/>
    </row>
    <row r="70" spans="1:14" s="6" customFormat="1" ht="41.25" thickBot="1" x14ac:dyDescent="0.3">
      <c r="B70" s="39"/>
      <c r="C70" s="38"/>
      <c r="D70" s="39"/>
      <c r="E70" s="39"/>
      <c r="F70" s="13"/>
      <c r="G70" s="13"/>
      <c r="H70" s="13"/>
      <c r="I70" s="40"/>
      <c r="J70" s="51" t="s">
        <v>32</v>
      </c>
      <c r="K70" s="52"/>
      <c r="L70" s="40"/>
      <c r="M70" s="41"/>
      <c r="N70" s="42"/>
    </row>
    <row r="71" spans="1:14" s="6" customFormat="1" x14ac:dyDescent="0.25">
      <c r="B71" s="39"/>
      <c r="C71" s="38"/>
      <c r="D71" s="39"/>
      <c r="E71" s="39"/>
      <c r="F71" s="13"/>
      <c r="G71" s="13"/>
      <c r="H71" s="13"/>
      <c r="I71" s="40"/>
      <c r="J71" s="40"/>
      <c r="K71" s="53"/>
      <c r="L71" s="40"/>
      <c r="M71" s="41"/>
      <c r="N71" s="42"/>
    </row>
    <row r="72" spans="1:14" s="13" customFormat="1" ht="27" thickBot="1" x14ac:dyDescent="0.3"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41"/>
      <c r="N72" s="42"/>
    </row>
    <row r="73" spans="1:14" s="13" customFormat="1" ht="60" customHeight="1" thickBot="1" x14ac:dyDescent="0.3">
      <c r="A73" s="272">
        <v>5</v>
      </c>
      <c r="B73" s="277" t="s">
        <v>33</v>
      </c>
      <c r="C73" s="278"/>
      <c r="D73" s="278"/>
      <c r="E73" s="278"/>
      <c r="F73" s="278"/>
      <c r="G73" s="278"/>
      <c r="H73" s="278"/>
      <c r="I73" s="278"/>
      <c r="J73" s="278"/>
      <c r="K73" s="279"/>
      <c r="L73" s="41"/>
      <c r="M73" s="41"/>
      <c r="N73" s="42"/>
    </row>
    <row r="74" spans="1:14" s="13" customFormat="1" ht="61.5" thickBot="1" x14ac:dyDescent="0.3">
      <c r="A74" s="273"/>
      <c r="B74" s="128" t="s">
        <v>3</v>
      </c>
      <c r="C74" s="8" t="s">
        <v>4</v>
      </c>
      <c r="D74" s="9" t="s">
        <v>5</v>
      </c>
      <c r="E74" s="234" t="s">
        <v>6</v>
      </c>
      <c r="F74" s="10" t="s">
        <v>7</v>
      </c>
      <c r="G74" s="10" t="s">
        <v>8</v>
      </c>
      <c r="H74" s="10" t="s">
        <v>29</v>
      </c>
      <c r="I74" s="10" t="s">
        <v>10</v>
      </c>
      <c r="J74" s="10" t="s">
        <v>11</v>
      </c>
      <c r="K74" s="44" t="s">
        <v>12</v>
      </c>
      <c r="L74" s="6"/>
      <c r="M74" s="41"/>
      <c r="N74" s="42"/>
    </row>
    <row r="75" spans="1:14" s="13" customFormat="1" x14ac:dyDescent="0.25">
      <c r="A75" s="273"/>
      <c r="B75" s="214" t="s">
        <v>13</v>
      </c>
      <c r="C75" s="189" t="s">
        <v>125</v>
      </c>
      <c r="D75" s="132">
        <v>18</v>
      </c>
      <c r="E75" s="190"/>
      <c r="F75" s="191"/>
      <c r="G75" s="190"/>
      <c r="H75" s="190"/>
      <c r="I75" s="190"/>
      <c r="J75" s="192"/>
      <c r="K75" s="133"/>
      <c r="L75" s="6"/>
      <c r="M75" s="41"/>
      <c r="N75" s="42"/>
    </row>
    <row r="76" spans="1:14" s="13" customFormat="1" x14ac:dyDescent="0.25">
      <c r="A76" s="273"/>
      <c r="B76" s="228" t="s">
        <v>14</v>
      </c>
      <c r="C76" s="22" t="s">
        <v>126</v>
      </c>
      <c r="D76" s="23">
        <v>2</v>
      </c>
      <c r="E76" s="17"/>
      <c r="F76" s="24"/>
      <c r="G76" s="25"/>
      <c r="H76" s="25"/>
      <c r="I76" s="25"/>
      <c r="J76" s="37"/>
      <c r="K76" s="20"/>
      <c r="L76" s="6"/>
      <c r="M76" s="41"/>
      <c r="N76" s="42"/>
    </row>
    <row r="77" spans="1:14" s="13" customFormat="1" ht="40.5" x14ac:dyDescent="0.25">
      <c r="A77" s="273"/>
      <c r="B77" s="228" t="s">
        <v>15</v>
      </c>
      <c r="C77" s="22" t="s">
        <v>130</v>
      </c>
      <c r="D77" s="23">
        <v>18</v>
      </c>
      <c r="E77" s="17"/>
      <c r="F77" s="24"/>
      <c r="G77" s="25"/>
      <c r="H77" s="25"/>
      <c r="I77" s="25"/>
      <c r="J77" s="37"/>
      <c r="K77" s="20"/>
      <c r="L77" s="6"/>
      <c r="M77" s="41"/>
      <c r="N77" s="42"/>
    </row>
    <row r="78" spans="1:14" s="13" customFormat="1" ht="40.5" x14ac:dyDescent="0.25">
      <c r="A78" s="273"/>
      <c r="B78" s="228" t="s">
        <v>16</v>
      </c>
      <c r="C78" s="22" t="s">
        <v>127</v>
      </c>
      <c r="D78" s="23">
        <v>2</v>
      </c>
      <c r="E78" s="17"/>
      <c r="F78" s="24"/>
      <c r="G78" s="25"/>
      <c r="H78" s="25"/>
      <c r="I78" s="25"/>
      <c r="J78" s="37"/>
      <c r="K78" s="20"/>
      <c r="L78" s="6"/>
      <c r="M78" s="41"/>
      <c r="N78" s="42"/>
    </row>
    <row r="79" spans="1:14" s="13" customFormat="1" x14ac:dyDescent="0.25">
      <c r="A79" s="273"/>
      <c r="B79" s="228" t="s">
        <v>17</v>
      </c>
      <c r="C79" s="22" t="s">
        <v>128</v>
      </c>
      <c r="D79" s="23">
        <v>2</v>
      </c>
      <c r="E79" s="17"/>
      <c r="F79" s="24"/>
      <c r="G79" s="25"/>
      <c r="H79" s="25"/>
      <c r="I79" s="25"/>
      <c r="J79" s="37"/>
      <c r="K79" s="20"/>
      <c r="L79" s="6"/>
      <c r="M79" s="41"/>
      <c r="N79" s="42"/>
    </row>
    <row r="80" spans="1:14" s="13" customFormat="1" ht="40.5" x14ac:dyDescent="0.25">
      <c r="A80" s="273"/>
      <c r="B80" s="228" t="s">
        <v>18</v>
      </c>
      <c r="C80" s="22" t="s">
        <v>131</v>
      </c>
      <c r="D80" s="23">
        <v>1</v>
      </c>
      <c r="E80" s="17"/>
      <c r="F80" s="24"/>
      <c r="G80" s="25"/>
      <c r="H80" s="25"/>
      <c r="I80" s="25"/>
      <c r="J80" s="37"/>
      <c r="K80" s="20"/>
      <c r="L80" s="6"/>
      <c r="M80" s="41"/>
      <c r="N80" s="42"/>
    </row>
    <row r="81" spans="1:14" s="13" customFormat="1" ht="40.5" x14ac:dyDescent="0.25">
      <c r="A81" s="273"/>
      <c r="B81" s="228" t="s">
        <v>19</v>
      </c>
      <c r="C81" s="22" t="s">
        <v>132</v>
      </c>
      <c r="D81" s="23">
        <v>3</v>
      </c>
      <c r="E81" s="17"/>
      <c r="F81" s="24"/>
      <c r="G81" s="25"/>
      <c r="H81" s="25"/>
      <c r="I81" s="25"/>
      <c r="J81" s="37"/>
      <c r="K81" s="20"/>
      <c r="L81" s="6"/>
      <c r="M81" s="41"/>
      <c r="N81" s="42"/>
    </row>
    <row r="82" spans="1:14" s="13" customFormat="1" ht="40.5" x14ac:dyDescent="0.25">
      <c r="A82" s="273"/>
      <c r="B82" s="228" t="s">
        <v>20</v>
      </c>
      <c r="C82" s="22" t="s">
        <v>133</v>
      </c>
      <c r="D82" s="23">
        <v>1</v>
      </c>
      <c r="E82" s="17"/>
      <c r="F82" s="24"/>
      <c r="G82" s="25"/>
      <c r="H82" s="25"/>
      <c r="I82" s="25"/>
      <c r="J82" s="37"/>
      <c r="K82" s="20"/>
      <c r="L82" s="6"/>
      <c r="M82" s="41"/>
      <c r="N82" s="42"/>
    </row>
    <row r="83" spans="1:14" s="13" customFormat="1" ht="21" thickBot="1" x14ac:dyDescent="0.3">
      <c r="A83" s="273"/>
      <c r="B83" s="229"/>
      <c r="C83" s="183" t="s">
        <v>22</v>
      </c>
      <c r="D83" s="134">
        <f>SUM(D75:D82)</f>
        <v>47</v>
      </c>
      <c r="E83" s="193"/>
      <c r="F83" s="194"/>
      <c r="G83" s="195"/>
      <c r="H83" s="195"/>
      <c r="I83" s="195"/>
      <c r="J83" s="201"/>
      <c r="K83" s="175"/>
      <c r="L83" s="6"/>
      <c r="M83" s="41"/>
      <c r="N83" s="42"/>
    </row>
    <row r="84" spans="1:14" s="13" customFormat="1" ht="40.5" x14ac:dyDescent="0.25">
      <c r="A84" s="273"/>
      <c r="B84" s="212" t="s">
        <v>21</v>
      </c>
      <c r="C84" s="184" t="s">
        <v>134</v>
      </c>
      <c r="D84" s="39">
        <v>1</v>
      </c>
      <c r="E84" s="182"/>
      <c r="F84" s="188"/>
      <c r="G84" s="188"/>
      <c r="H84" s="188"/>
      <c r="I84" s="188"/>
      <c r="J84" s="36"/>
      <c r="K84" s="20"/>
      <c r="L84" s="6"/>
      <c r="M84" s="41"/>
      <c r="N84" s="42"/>
    </row>
    <row r="85" spans="1:14" s="13" customFormat="1" ht="111.75" customHeight="1" thickBot="1" x14ac:dyDescent="0.3">
      <c r="A85" s="273"/>
      <c r="B85" s="213" t="s">
        <v>124</v>
      </c>
      <c r="C85" s="176" t="s">
        <v>115</v>
      </c>
      <c r="D85" s="31">
        <v>1</v>
      </c>
      <c r="E85" s="32"/>
      <c r="F85" s="33"/>
      <c r="G85" s="33"/>
      <c r="H85" s="33"/>
      <c r="I85" s="33"/>
      <c r="J85" s="54"/>
      <c r="K85" s="20"/>
      <c r="L85" s="6"/>
      <c r="M85" s="41"/>
      <c r="N85" s="42"/>
    </row>
    <row r="86" spans="1:14" s="13" customFormat="1" ht="21" thickBot="1" x14ac:dyDescent="0.3">
      <c r="A86" s="274"/>
      <c r="B86" s="280" t="s">
        <v>139</v>
      </c>
      <c r="C86" s="281"/>
      <c r="D86" s="281"/>
      <c r="E86" s="281"/>
      <c r="F86" s="281"/>
      <c r="G86" s="281"/>
      <c r="H86" s="281"/>
      <c r="I86" s="281"/>
      <c r="J86" s="282"/>
      <c r="K86" s="45"/>
      <c r="L86" s="6"/>
      <c r="M86" s="41"/>
      <c r="N86" s="42"/>
    </row>
    <row r="87" spans="1:14" s="13" customFormat="1" ht="21" thickBot="1" x14ac:dyDescent="0.3">
      <c r="B87" s="39"/>
      <c r="C87" s="38"/>
      <c r="D87" s="39"/>
      <c r="E87" s="39"/>
      <c r="I87" s="40"/>
      <c r="J87" s="40"/>
      <c r="K87" s="40"/>
      <c r="L87" s="40"/>
      <c r="M87" s="41"/>
      <c r="N87" s="42"/>
    </row>
    <row r="88" spans="1:14" s="13" customFormat="1" ht="63.75" customHeight="1" thickBot="1" x14ac:dyDescent="0.3">
      <c r="A88" s="272">
        <v>6</v>
      </c>
      <c r="B88" s="277" t="s">
        <v>34</v>
      </c>
      <c r="C88" s="278"/>
      <c r="D88" s="278"/>
      <c r="E88" s="278"/>
      <c r="F88" s="278"/>
      <c r="G88" s="278"/>
      <c r="H88" s="278"/>
      <c r="I88" s="278"/>
      <c r="J88" s="278"/>
      <c r="K88" s="279"/>
      <c r="L88" s="41"/>
      <c r="M88" s="41"/>
      <c r="N88" s="42"/>
    </row>
    <row r="89" spans="1:14" s="13" customFormat="1" ht="61.5" thickBot="1" x14ac:dyDescent="0.3">
      <c r="A89" s="273"/>
      <c r="B89" s="128" t="s">
        <v>3</v>
      </c>
      <c r="C89" s="8" t="s">
        <v>4</v>
      </c>
      <c r="D89" s="9" t="s">
        <v>5</v>
      </c>
      <c r="E89" s="235" t="s">
        <v>6</v>
      </c>
      <c r="F89" s="10" t="s">
        <v>7</v>
      </c>
      <c r="G89" s="10" t="s">
        <v>8</v>
      </c>
      <c r="H89" s="10" t="s">
        <v>29</v>
      </c>
      <c r="I89" s="10" t="s">
        <v>10</v>
      </c>
      <c r="J89" s="10" t="s">
        <v>11</v>
      </c>
      <c r="K89" s="44" t="s">
        <v>12</v>
      </c>
      <c r="L89" s="6"/>
      <c r="M89" s="41"/>
      <c r="N89" s="42"/>
    </row>
    <row r="90" spans="1:14" s="13" customFormat="1" ht="38.25" customHeight="1" x14ac:dyDescent="0.25">
      <c r="A90" s="273"/>
      <c r="B90" s="214" t="s">
        <v>13</v>
      </c>
      <c r="C90" s="189" t="s">
        <v>125</v>
      </c>
      <c r="D90" s="132">
        <v>18</v>
      </c>
      <c r="E90" s="190"/>
      <c r="F90" s="191"/>
      <c r="G90" s="190"/>
      <c r="H90" s="190"/>
      <c r="I90" s="190"/>
      <c r="J90" s="192"/>
      <c r="K90" s="133"/>
      <c r="L90" s="6"/>
      <c r="M90" s="41"/>
      <c r="N90" s="42"/>
    </row>
    <row r="91" spans="1:14" s="13" customFormat="1" ht="46.5" customHeight="1" x14ac:dyDescent="0.25">
      <c r="A91" s="273"/>
      <c r="B91" s="228" t="s">
        <v>14</v>
      </c>
      <c r="C91" s="22" t="s">
        <v>126</v>
      </c>
      <c r="D91" s="23">
        <v>2</v>
      </c>
      <c r="E91" s="17"/>
      <c r="F91" s="24"/>
      <c r="G91" s="25"/>
      <c r="H91" s="25"/>
      <c r="I91" s="25"/>
      <c r="J91" s="37"/>
      <c r="K91" s="20"/>
      <c r="L91" s="6"/>
      <c r="M91" s="41"/>
      <c r="N91" s="42"/>
    </row>
    <row r="92" spans="1:14" s="13" customFormat="1" ht="40.5" x14ac:dyDescent="0.25">
      <c r="A92" s="273"/>
      <c r="B92" s="228" t="s">
        <v>15</v>
      </c>
      <c r="C92" s="22" t="s">
        <v>130</v>
      </c>
      <c r="D92" s="23">
        <v>10</v>
      </c>
      <c r="E92" s="17"/>
      <c r="F92" s="24"/>
      <c r="G92" s="25"/>
      <c r="H92" s="25"/>
      <c r="I92" s="25"/>
      <c r="J92" s="37"/>
      <c r="K92" s="20"/>
      <c r="L92" s="6"/>
      <c r="M92" s="41"/>
      <c r="N92" s="42"/>
    </row>
    <row r="93" spans="1:14" s="13" customFormat="1" ht="40.5" x14ac:dyDescent="0.25">
      <c r="A93" s="273"/>
      <c r="B93" s="228" t="s">
        <v>16</v>
      </c>
      <c r="C93" s="22" t="s">
        <v>127</v>
      </c>
      <c r="D93" s="23"/>
      <c r="E93" s="17"/>
      <c r="F93" s="24"/>
      <c r="G93" s="25"/>
      <c r="H93" s="25"/>
      <c r="I93" s="25"/>
      <c r="J93" s="37"/>
      <c r="K93" s="20"/>
      <c r="L93" s="6"/>
      <c r="M93" s="41"/>
      <c r="N93" s="42"/>
    </row>
    <row r="94" spans="1:14" s="13" customFormat="1" x14ac:dyDescent="0.25">
      <c r="A94" s="273"/>
      <c r="B94" s="228" t="s">
        <v>17</v>
      </c>
      <c r="C94" s="22" t="s">
        <v>128</v>
      </c>
      <c r="D94" s="23">
        <v>2</v>
      </c>
      <c r="E94" s="17"/>
      <c r="F94" s="24"/>
      <c r="G94" s="25"/>
      <c r="H94" s="25"/>
      <c r="I94" s="25"/>
      <c r="J94" s="37"/>
      <c r="K94" s="20"/>
      <c r="L94" s="6"/>
      <c r="M94" s="41"/>
      <c r="N94" s="42"/>
    </row>
    <row r="95" spans="1:14" s="13" customFormat="1" ht="40.5" x14ac:dyDescent="0.25">
      <c r="A95" s="273"/>
      <c r="B95" s="228" t="s">
        <v>18</v>
      </c>
      <c r="C95" s="22" t="s">
        <v>131</v>
      </c>
      <c r="D95" s="23"/>
      <c r="E95" s="17"/>
      <c r="F95" s="24"/>
      <c r="G95" s="25"/>
      <c r="H95" s="25"/>
      <c r="I95" s="25"/>
      <c r="J95" s="37"/>
      <c r="K95" s="20"/>
      <c r="L95" s="6"/>
      <c r="M95" s="41"/>
      <c r="N95" s="42"/>
    </row>
    <row r="96" spans="1:14" s="13" customFormat="1" ht="40.5" x14ac:dyDescent="0.25">
      <c r="A96" s="273"/>
      <c r="B96" s="228" t="s">
        <v>19</v>
      </c>
      <c r="C96" s="22" t="s">
        <v>132</v>
      </c>
      <c r="D96" s="23">
        <v>2</v>
      </c>
      <c r="E96" s="17"/>
      <c r="F96" s="24"/>
      <c r="G96" s="25"/>
      <c r="H96" s="25"/>
      <c r="I96" s="25"/>
      <c r="J96" s="37"/>
      <c r="K96" s="20"/>
      <c r="L96" s="6"/>
      <c r="M96" s="41"/>
      <c r="N96" s="42"/>
    </row>
    <row r="97" spans="1:14" s="13" customFormat="1" ht="40.5" x14ac:dyDescent="0.25">
      <c r="A97" s="273"/>
      <c r="B97" s="228" t="s">
        <v>20</v>
      </c>
      <c r="C97" s="22" t="s">
        <v>133</v>
      </c>
      <c r="D97" s="23"/>
      <c r="E97" s="17"/>
      <c r="F97" s="24"/>
      <c r="G97" s="25"/>
      <c r="H97" s="25"/>
      <c r="I97" s="25"/>
      <c r="J97" s="37"/>
      <c r="K97" s="20"/>
      <c r="L97" s="6"/>
      <c r="M97" s="41"/>
      <c r="N97" s="42"/>
    </row>
    <row r="98" spans="1:14" s="13" customFormat="1" ht="21" thickBot="1" x14ac:dyDescent="0.3">
      <c r="A98" s="273"/>
      <c r="B98" s="229"/>
      <c r="C98" s="183" t="s">
        <v>22</v>
      </c>
      <c r="D98" s="134">
        <f>SUM(D90:D97)</f>
        <v>34</v>
      </c>
      <c r="E98" s="193"/>
      <c r="F98" s="194"/>
      <c r="G98" s="195"/>
      <c r="H98" s="195"/>
      <c r="I98" s="195"/>
      <c r="J98" s="201"/>
      <c r="K98" s="175"/>
      <c r="L98" s="6"/>
      <c r="M98" s="41"/>
      <c r="N98" s="42"/>
    </row>
    <row r="99" spans="1:14" s="13" customFormat="1" ht="40.5" x14ac:dyDescent="0.25">
      <c r="A99" s="273"/>
      <c r="B99" s="212" t="s">
        <v>21</v>
      </c>
      <c r="C99" s="184" t="s">
        <v>134</v>
      </c>
      <c r="D99" s="39">
        <v>1</v>
      </c>
      <c r="E99" s="182"/>
      <c r="F99" s="188"/>
      <c r="G99" s="188"/>
      <c r="H99" s="188"/>
      <c r="I99" s="188"/>
      <c r="J99" s="36"/>
      <c r="K99" s="20"/>
      <c r="L99" s="6"/>
      <c r="M99" s="41"/>
      <c r="N99" s="42"/>
    </row>
    <row r="100" spans="1:14" s="13" customFormat="1" ht="118.5" customHeight="1" thickBot="1" x14ac:dyDescent="0.3">
      <c r="A100" s="273"/>
      <c r="B100" s="213" t="s">
        <v>124</v>
      </c>
      <c r="C100" s="176" t="s">
        <v>115</v>
      </c>
      <c r="D100" s="31">
        <v>1</v>
      </c>
      <c r="E100" s="32"/>
      <c r="F100" s="33"/>
      <c r="G100" s="33"/>
      <c r="H100" s="33"/>
      <c r="I100" s="33"/>
      <c r="J100" s="54"/>
      <c r="K100" s="20"/>
      <c r="L100" s="6"/>
      <c r="M100" s="41"/>
      <c r="N100" s="42"/>
    </row>
    <row r="101" spans="1:14" s="13" customFormat="1" ht="34.5" customHeight="1" thickBot="1" x14ac:dyDescent="0.3">
      <c r="A101" s="274"/>
      <c r="B101" s="280" t="s">
        <v>140</v>
      </c>
      <c r="C101" s="281"/>
      <c r="D101" s="281"/>
      <c r="E101" s="281"/>
      <c r="F101" s="281"/>
      <c r="G101" s="281"/>
      <c r="H101" s="281"/>
      <c r="I101" s="281"/>
      <c r="J101" s="283"/>
      <c r="K101" s="46"/>
      <c r="L101" s="6"/>
      <c r="M101" s="41"/>
      <c r="N101" s="42"/>
    </row>
    <row r="102" spans="1:14" s="13" customFormat="1" ht="81" x14ac:dyDescent="0.25">
      <c r="B102" s="39"/>
      <c r="C102" s="38"/>
      <c r="D102" s="39"/>
      <c r="E102" s="39"/>
      <c r="I102" s="40"/>
      <c r="J102" s="55" t="s">
        <v>142</v>
      </c>
      <c r="K102" s="56"/>
      <c r="L102" s="6"/>
      <c r="M102" s="41"/>
      <c r="N102" s="42"/>
    </row>
    <row r="103" spans="1:14" s="13" customFormat="1" ht="60.75" x14ac:dyDescent="0.25">
      <c r="B103" s="39"/>
      <c r="C103" s="38"/>
      <c r="D103" s="39"/>
      <c r="E103" s="39"/>
      <c r="I103" s="40"/>
      <c r="J103" s="57" t="s">
        <v>35</v>
      </c>
      <c r="K103" s="58"/>
      <c r="L103" s="40"/>
      <c r="M103" s="41"/>
      <c r="N103" s="42"/>
    </row>
    <row r="104" spans="1:14" s="13" customFormat="1" ht="41.25" thickBot="1" x14ac:dyDescent="0.3">
      <c r="B104" s="39"/>
      <c r="C104" s="38"/>
      <c r="D104" s="39"/>
      <c r="E104" s="39"/>
      <c r="I104" s="40"/>
      <c r="J104" s="59" t="s">
        <v>36</v>
      </c>
      <c r="K104" s="60"/>
      <c r="L104" s="40"/>
      <c r="M104" s="41"/>
      <c r="N104" s="42"/>
    </row>
    <row r="105" spans="1:14" s="13" customFormat="1" ht="21" thickBot="1" x14ac:dyDescent="0.3">
      <c r="B105" s="39"/>
      <c r="C105" s="38"/>
      <c r="D105" s="39"/>
      <c r="E105" s="39"/>
      <c r="I105" s="40"/>
      <c r="J105" s="40"/>
      <c r="K105" s="40"/>
      <c r="L105" s="40"/>
      <c r="M105" s="41"/>
      <c r="N105" s="42"/>
    </row>
    <row r="106" spans="1:14" s="13" customFormat="1" ht="40.5" customHeight="1" thickBot="1" x14ac:dyDescent="0.3">
      <c r="B106" s="272">
        <v>7</v>
      </c>
      <c r="C106" s="291" t="s">
        <v>143</v>
      </c>
      <c r="D106" s="203" t="s">
        <v>102</v>
      </c>
      <c r="E106" s="146" t="s">
        <v>103</v>
      </c>
      <c r="I106" s="40"/>
      <c r="J106" s="40"/>
      <c r="K106" s="40"/>
      <c r="L106" s="40"/>
      <c r="M106" s="41"/>
      <c r="N106" s="42"/>
    </row>
    <row r="107" spans="1:14" s="13" customFormat="1" x14ac:dyDescent="0.25">
      <c r="B107" s="273"/>
      <c r="C107" s="292"/>
      <c r="D107" s="204">
        <v>2018</v>
      </c>
      <c r="E107" s="152"/>
      <c r="I107" s="40"/>
      <c r="J107" s="40"/>
      <c r="K107" s="40"/>
      <c r="L107" s="40"/>
      <c r="M107" s="41"/>
      <c r="N107" s="42"/>
    </row>
    <row r="108" spans="1:14" s="13" customFormat="1" x14ac:dyDescent="0.25">
      <c r="B108" s="273"/>
      <c r="C108" s="292"/>
      <c r="D108" s="205">
        <v>2019</v>
      </c>
      <c r="E108" s="153"/>
      <c r="F108" s="39"/>
      <c r="I108" s="40"/>
      <c r="J108" s="40"/>
      <c r="K108" s="40"/>
      <c r="L108" s="40"/>
      <c r="M108" s="41"/>
      <c r="N108" s="42"/>
    </row>
    <row r="109" spans="1:14" s="13" customFormat="1" ht="21" thickBot="1" x14ac:dyDescent="0.3">
      <c r="B109" s="274"/>
      <c r="C109" s="293"/>
      <c r="D109" s="206">
        <v>2020</v>
      </c>
      <c r="E109" s="154"/>
      <c r="F109" s="39"/>
      <c r="I109" s="40"/>
      <c r="J109" s="40"/>
      <c r="K109" s="40"/>
      <c r="L109" s="40"/>
      <c r="M109" s="41"/>
      <c r="N109" s="42"/>
    </row>
    <row r="110" spans="1:14" s="13" customFormat="1" ht="21" thickBot="1" x14ac:dyDescent="0.3">
      <c r="B110" s="39"/>
      <c r="C110" s="2"/>
      <c r="D110" s="207" t="s">
        <v>103</v>
      </c>
      <c r="E110" s="155"/>
      <c r="F110" s="39"/>
      <c r="I110" s="40"/>
      <c r="J110" s="40"/>
      <c r="K110" s="40"/>
      <c r="L110" s="40"/>
      <c r="M110" s="41"/>
      <c r="N110" s="42"/>
    </row>
    <row r="111" spans="1:14" s="6" customFormat="1" x14ac:dyDescent="0.25">
      <c r="B111" s="39"/>
      <c r="C111" s="38"/>
      <c r="D111" s="39"/>
      <c r="E111" s="39"/>
      <c r="F111" s="13"/>
      <c r="G111" s="13"/>
      <c r="H111" s="13"/>
      <c r="I111" s="40"/>
      <c r="J111" s="40"/>
      <c r="K111" s="40"/>
      <c r="L111" s="40"/>
      <c r="M111" s="41"/>
      <c r="N111" s="42"/>
    </row>
    <row r="112" spans="1:14" s="6" customFormat="1" x14ac:dyDescent="0.25">
      <c r="B112" s="39"/>
      <c r="C112" s="38"/>
      <c r="D112" s="39"/>
      <c r="E112" s="39"/>
      <c r="F112" s="13"/>
      <c r="G112" s="13"/>
      <c r="H112" s="13"/>
      <c r="I112" s="40"/>
      <c r="J112" s="40"/>
      <c r="K112" s="40"/>
      <c r="L112" s="40"/>
      <c r="M112" s="41"/>
      <c r="N112" s="42"/>
    </row>
    <row r="113" spans="2:19" x14ac:dyDescent="0.3">
      <c r="C113" s="61"/>
      <c r="E113" s="1"/>
    </row>
    <row r="114" spans="2:19" hidden="1" x14ac:dyDescent="0.25">
      <c r="B114" s="287" t="s">
        <v>38</v>
      </c>
      <c r="C114" s="288"/>
      <c r="D114" s="288"/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9"/>
    </row>
    <row r="115" spans="2:19" hidden="1" x14ac:dyDescent="0.25">
      <c r="B115" s="215"/>
      <c r="C115" s="185" t="s">
        <v>39</v>
      </c>
      <c r="D115" s="64"/>
      <c r="E115" s="64"/>
      <c r="F115" s="65"/>
      <c r="G115" s="65"/>
      <c r="H115" s="65"/>
      <c r="I115" s="65"/>
      <c r="J115" s="66"/>
      <c r="K115" s="66"/>
      <c r="L115" s="65"/>
      <c r="M115" s="65"/>
      <c r="N115" s="67"/>
      <c r="O115" s="68"/>
    </row>
    <row r="116" spans="2:19" hidden="1" x14ac:dyDescent="0.25">
      <c r="B116" s="215"/>
      <c r="C116" s="290" t="s">
        <v>40</v>
      </c>
      <c r="D116" s="290"/>
      <c r="E116" s="290"/>
      <c r="F116" s="65"/>
      <c r="G116" s="65"/>
      <c r="H116" s="65"/>
      <c r="I116" s="65"/>
      <c r="J116" s="66"/>
      <c r="K116" s="66"/>
      <c r="L116" s="65"/>
      <c r="M116" s="65"/>
      <c r="N116" s="67"/>
      <c r="O116" s="68"/>
    </row>
    <row r="117" spans="2:19" hidden="1" x14ac:dyDescent="0.25">
      <c r="B117" s="215"/>
      <c r="C117" s="290" t="s">
        <v>41</v>
      </c>
      <c r="D117" s="290"/>
      <c r="E117" s="290"/>
      <c r="F117" s="65"/>
      <c r="G117" s="65"/>
      <c r="H117" s="65"/>
      <c r="I117" s="65"/>
      <c r="J117" s="66"/>
      <c r="K117" s="66"/>
      <c r="L117" s="65"/>
      <c r="M117" s="65"/>
      <c r="N117" s="67"/>
      <c r="O117" s="68"/>
    </row>
    <row r="118" spans="2:19" hidden="1" x14ac:dyDescent="0.25">
      <c r="B118" s="215"/>
      <c r="C118" s="290" t="s">
        <v>42</v>
      </c>
      <c r="D118" s="290"/>
      <c r="E118" s="290"/>
      <c r="F118" s="65"/>
      <c r="G118" s="65"/>
      <c r="H118" s="65"/>
      <c r="I118" s="65"/>
      <c r="J118" s="66"/>
      <c r="K118" s="66"/>
      <c r="L118" s="65"/>
      <c r="M118" s="65"/>
      <c r="N118" s="67"/>
      <c r="O118" s="68"/>
    </row>
    <row r="119" spans="2:19" hidden="1" x14ac:dyDescent="0.25">
      <c r="B119" s="215"/>
      <c r="C119" s="186"/>
      <c r="D119" s="70"/>
      <c r="E119" s="70"/>
      <c r="F119" s="65"/>
      <c r="G119" s="65"/>
      <c r="H119" s="65"/>
      <c r="I119" s="65"/>
      <c r="J119" s="66"/>
      <c r="K119" s="66"/>
      <c r="L119" s="65"/>
      <c r="M119" s="65"/>
      <c r="N119" s="67"/>
      <c r="O119" s="68"/>
    </row>
    <row r="120" spans="2:19" hidden="1" x14ac:dyDescent="0.25">
      <c r="B120" s="215"/>
      <c r="C120" s="187" t="s">
        <v>43</v>
      </c>
      <c r="D120" s="70"/>
      <c r="E120" s="71">
        <v>781242</v>
      </c>
      <c r="F120" s="65"/>
      <c r="G120" s="65"/>
      <c r="H120" s="65"/>
      <c r="I120" s="65"/>
      <c r="J120" s="66"/>
      <c r="K120" s="66"/>
      <c r="L120" s="65"/>
      <c r="M120" s="65"/>
      <c r="N120" s="67"/>
      <c r="O120" s="68"/>
    </row>
    <row r="121" spans="2:19" hidden="1" x14ac:dyDescent="0.25">
      <c r="B121" s="215"/>
      <c r="C121" s="187" t="s">
        <v>44</v>
      </c>
      <c r="D121" s="70"/>
      <c r="E121" s="72">
        <v>8.8000000000000007</v>
      </c>
      <c r="F121" s="65"/>
      <c r="G121" s="65">
        <f>+E120*E121</f>
        <v>6874929.6000000006</v>
      </c>
      <c r="H121" s="65"/>
      <c r="I121" s="65"/>
      <c r="J121" s="66"/>
      <c r="K121" s="66"/>
      <c r="L121" s="65"/>
      <c r="M121" s="65"/>
      <c r="N121" s="67"/>
      <c r="O121" s="68"/>
    </row>
    <row r="122" spans="2:19" hidden="1" x14ac:dyDescent="0.25">
      <c r="B122" s="215"/>
      <c r="C122" s="187"/>
      <c r="D122" s="70"/>
      <c r="E122" s="71"/>
      <c r="F122" s="65"/>
      <c r="G122" s="65"/>
      <c r="H122" s="65"/>
      <c r="I122" s="65"/>
      <c r="J122" s="66"/>
      <c r="K122" s="66"/>
      <c r="L122" s="65"/>
      <c r="M122" s="65"/>
      <c r="N122" s="67"/>
      <c r="O122" s="68"/>
    </row>
    <row r="123" spans="2:19" hidden="1" x14ac:dyDescent="0.3">
      <c r="B123" s="215"/>
      <c r="C123" s="73"/>
      <c r="D123" s="66"/>
      <c r="E123" s="65"/>
      <c r="F123" s="65"/>
      <c r="G123" s="65"/>
      <c r="H123" s="65"/>
      <c r="I123" s="65"/>
      <c r="J123" s="66"/>
      <c r="K123" s="66"/>
      <c r="L123" s="65"/>
      <c r="M123" s="65"/>
      <c r="N123" s="67"/>
      <c r="O123" s="68"/>
    </row>
    <row r="124" spans="2:19" ht="21" hidden="1" thickBot="1" x14ac:dyDescent="0.35">
      <c r="B124" s="215"/>
      <c r="C124" s="73"/>
      <c r="D124" s="66"/>
      <c r="E124" s="65"/>
      <c r="F124" s="65"/>
      <c r="G124" s="65"/>
      <c r="H124" s="65"/>
      <c r="I124" s="65"/>
      <c r="J124" s="66"/>
      <c r="K124" s="66"/>
      <c r="L124" s="65"/>
      <c r="M124" s="65"/>
      <c r="N124" s="67"/>
      <c r="O124" s="68"/>
    </row>
    <row r="125" spans="2:19" hidden="1" x14ac:dyDescent="0.3">
      <c r="B125" s="74" t="s">
        <v>45</v>
      </c>
      <c r="C125" s="75" t="s">
        <v>46</v>
      </c>
      <c r="D125" s="76" t="s">
        <v>44</v>
      </c>
      <c r="E125" s="76" t="s">
        <v>47</v>
      </c>
      <c r="F125" s="76" t="s">
        <v>48</v>
      </c>
      <c r="G125" s="77" t="s">
        <v>49</v>
      </c>
      <c r="H125" s="77" t="s">
        <v>50</v>
      </c>
      <c r="I125" s="77" t="s">
        <v>51</v>
      </c>
      <c r="J125" s="77"/>
      <c r="K125" s="77"/>
      <c r="L125" s="76" t="s">
        <v>52</v>
      </c>
      <c r="M125" s="78" t="s">
        <v>53</v>
      </c>
      <c r="N125" s="79" t="s">
        <v>53</v>
      </c>
      <c r="O125" s="80" t="s">
        <v>54</v>
      </c>
      <c r="P125" s="40"/>
      <c r="Q125" s="81"/>
      <c r="R125" s="81"/>
      <c r="S125" s="81"/>
    </row>
    <row r="126" spans="2:19" hidden="1" x14ac:dyDescent="0.3">
      <c r="B126" s="82" t="s">
        <v>13</v>
      </c>
      <c r="C126" s="83">
        <v>781242</v>
      </c>
      <c r="D126" s="199">
        <v>8.8000000000000007</v>
      </c>
      <c r="E126" s="85">
        <v>0.29849999999999999</v>
      </c>
      <c r="F126" s="86">
        <v>30</v>
      </c>
      <c r="G126" s="87">
        <v>30</v>
      </c>
      <c r="H126" s="86">
        <v>8</v>
      </c>
      <c r="I126" s="86">
        <v>24</v>
      </c>
      <c r="J126" s="88"/>
      <c r="K126" s="88"/>
      <c r="L126" s="89">
        <f>+G121+J126</f>
        <v>6874929.6000000006</v>
      </c>
      <c r="M126" s="90">
        <v>0.1</v>
      </c>
      <c r="N126" s="91">
        <f>+L126*M126</f>
        <v>687492.96000000008</v>
      </c>
      <c r="O126" s="92">
        <f>+L126+N126</f>
        <v>7562422.5600000005</v>
      </c>
      <c r="P126" s="13"/>
      <c r="Q126" s="93"/>
      <c r="R126" s="93"/>
      <c r="S126" s="93"/>
    </row>
    <row r="127" spans="2:19" hidden="1" x14ac:dyDescent="0.3">
      <c r="B127" s="82" t="s">
        <v>14</v>
      </c>
      <c r="C127" s="83">
        <v>781242</v>
      </c>
      <c r="D127" s="199">
        <v>8.8000000000000007</v>
      </c>
      <c r="E127" s="85">
        <v>0.29849999999999999</v>
      </c>
      <c r="F127" s="86">
        <v>30</v>
      </c>
      <c r="G127" s="87">
        <v>30</v>
      </c>
      <c r="H127" s="86">
        <v>8</v>
      </c>
      <c r="I127" s="86">
        <v>24</v>
      </c>
      <c r="J127" s="88"/>
      <c r="K127" s="88"/>
      <c r="L127" s="89">
        <f>+G121+J127</f>
        <v>6874929.6000000006</v>
      </c>
      <c r="M127" s="90">
        <v>0.08</v>
      </c>
      <c r="N127" s="91">
        <f t="shared" ref="N127:N134" si="0">+L127*M127</f>
        <v>549994.36800000002</v>
      </c>
      <c r="O127" s="92">
        <f t="shared" ref="O127:O134" si="1">+L127+N127</f>
        <v>7424923.9680000003</v>
      </c>
      <c r="P127" s="13"/>
      <c r="Q127" s="93"/>
      <c r="R127" s="93"/>
      <c r="S127" s="93"/>
    </row>
    <row r="128" spans="2:19" hidden="1" x14ac:dyDescent="0.3">
      <c r="B128" s="82" t="s">
        <v>15</v>
      </c>
      <c r="C128" s="83">
        <v>781242</v>
      </c>
      <c r="D128" s="199">
        <v>8.8000000000000007</v>
      </c>
      <c r="E128" s="85">
        <v>0.29849999999999999</v>
      </c>
      <c r="F128" s="86">
        <v>30</v>
      </c>
      <c r="G128" s="94">
        <v>24</v>
      </c>
      <c r="H128" s="86">
        <v>8</v>
      </c>
      <c r="I128" s="86">
        <v>16</v>
      </c>
      <c r="J128" s="88"/>
      <c r="K128" s="88"/>
      <c r="L128" s="89">
        <f>(((((C128*D128)*E128/F128)*G128)/H128)*I128)+J128</f>
        <v>3283466.37696</v>
      </c>
      <c r="M128" s="90">
        <v>0.08</v>
      </c>
      <c r="N128" s="91">
        <f t="shared" si="0"/>
        <v>262677.31015680003</v>
      </c>
      <c r="O128" s="92">
        <f t="shared" si="1"/>
        <v>3546143.6871167999</v>
      </c>
      <c r="P128" s="95"/>
      <c r="Q128" s="93"/>
      <c r="R128" s="93"/>
      <c r="S128" s="93"/>
    </row>
    <row r="129" spans="2:19" hidden="1" x14ac:dyDescent="0.3">
      <c r="B129" s="82" t="s">
        <v>16</v>
      </c>
      <c r="C129" s="83">
        <v>781242</v>
      </c>
      <c r="D129" s="199">
        <v>8.8000000000000007</v>
      </c>
      <c r="E129" s="85">
        <v>0.29849999999999999</v>
      </c>
      <c r="F129" s="86">
        <v>30</v>
      </c>
      <c r="G129" s="94">
        <v>24</v>
      </c>
      <c r="H129" s="86">
        <v>8</v>
      </c>
      <c r="I129" s="86">
        <v>10</v>
      </c>
      <c r="J129" s="88"/>
      <c r="K129" s="88"/>
      <c r="L129" s="89">
        <f>(((((C129*D129)*E129/F129)*G129)/H129)*I129)+J129</f>
        <v>2052166.4856</v>
      </c>
      <c r="M129" s="90">
        <v>0.08</v>
      </c>
      <c r="N129" s="91">
        <f t="shared" si="0"/>
        <v>164173.318848</v>
      </c>
      <c r="O129" s="92">
        <f t="shared" si="1"/>
        <v>2216339.8044480002</v>
      </c>
      <c r="P129" s="95"/>
      <c r="Q129" s="93"/>
      <c r="R129" s="93"/>
      <c r="S129" s="93"/>
    </row>
    <row r="130" spans="2:19" hidden="1" x14ac:dyDescent="0.3">
      <c r="B130" s="82" t="s">
        <v>17</v>
      </c>
      <c r="C130" s="83">
        <v>781242</v>
      </c>
      <c r="D130" s="199">
        <v>8.8000000000000007</v>
      </c>
      <c r="E130" s="85">
        <v>0.29849999999999999</v>
      </c>
      <c r="F130" s="86">
        <v>30</v>
      </c>
      <c r="G130" s="94">
        <v>30</v>
      </c>
      <c r="H130" s="86">
        <v>8</v>
      </c>
      <c r="I130" s="86">
        <v>24</v>
      </c>
      <c r="J130" s="88"/>
      <c r="K130" s="88"/>
      <c r="L130" s="89">
        <f>+G121+J130</f>
        <v>6874929.6000000006</v>
      </c>
      <c r="M130" s="90">
        <v>0.11</v>
      </c>
      <c r="N130" s="91">
        <f t="shared" si="0"/>
        <v>756242.25600000005</v>
      </c>
      <c r="O130" s="92">
        <f t="shared" si="1"/>
        <v>7631171.8560000006</v>
      </c>
      <c r="P130" s="95"/>
      <c r="Q130" s="93"/>
      <c r="R130" s="93"/>
      <c r="S130" s="93"/>
    </row>
    <row r="131" spans="2:19" hidden="1" x14ac:dyDescent="0.3">
      <c r="B131" s="82" t="s">
        <v>18</v>
      </c>
      <c r="C131" s="83">
        <v>781242</v>
      </c>
      <c r="D131" s="199">
        <v>8.8000000000000007</v>
      </c>
      <c r="E131" s="85">
        <v>0.29849999999999999</v>
      </c>
      <c r="F131" s="86">
        <v>30</v>
      </c>
      <c r="G131" s="94">
        <v>24</v>
      </c>
      <c r="H131" s="86">
        <v>8</v>
      </c>
      <c r="I131" s="86">
        <v>14</v>
      </c>
      <c r="J131" s="88"/>
      <c r="K131" s="88"/>
      <c r="L131" s="89">
        <f>(((((C131*D131)*E131/F131)*G131)/H131)*I131)+J131</f>
        <v>2873033.0798399998</v>
      </c>
      <c r="M131" s="90">
        <v>0.08</v>
      </c>
      <c r="N131" s="91">
        <f t="shared" si="0"/>
        <v>229842.64638719999</v>
      </c>
      <c r="O131" s="92">
        <f t="shared" si="1"/>
        <v>3102875.7262271997</v>
      </c>
      <c r="P131" s="13"/>
      <c r="Q131" s="93"/>
      <c r="R131" s="93"/>
      <c r="S131" s="93"/>
    </row>
    <row r="132" spans="2:19" hidden="1" x14ac:dyDescent="0.3">
      <c r="B132" s="82" t="s">
        <v>19</v>
      </c>
      <c r="C132" s="83">
        <v>781242</v>
      </c>
      <c r="D132" s="199">
        <v>8.8000000000000007</v>
      </c>
      <c r="E132" s="85">
        <v>0.29849999999999999</v>
      </c>
      <c r="F132" s="86">
        <v>30</v>
      </c>
      <c r="G132" s="94">
        <v>30</v>
      </c>
      <c r="H132" s="86">
        <v>8</v>
      </c>
      <c r="I132" s="86">
        <v>24</v>
      </c>
      <c r="J132" s="88"/>
      <c r="K132" s="88"/>
      <c r="L132" s="89">
        <f>+G121+J132</f>
        <v>6874929.6000000006</v>
      </c>
      <c r="M132" s="90">
        <v>0.08</v>
      </c>
      <c r="N132" s="91">
        <f t="shared" si="0"/>
        <v>549994.36800000002</v>
      </c>
      <c r="O132" s="92">
        <f t="shared" si="1"/>
        <v>7424923.9680000003</v>
      </c>
      <c r="P132" s="13"/>
      <c r="Q132" s="13"/>
      <c r="R132" s="13"/>
      <c r="S132" s="13"/>
    </row>
    <row r="133" spans="2:19" ht="21" hidden="1" thickBot="1" x14ac:dyDescent="0.35">
      <c r="B133" s="96" t="s">
        <v>20</v>
      </c>
      <c r="C133" s="97">
        <v>781242</v>
      </c>
      <c r="D133" s="200">
        <v>8.8000000000000007</v>
      </c>
      <c r="E133" s="99">
        <v>0.29849999999999999</v>
      </c>
      <c r="F133" s="100">
        <v>30</v>
      </c>
      <c r="G133" s="101">
        <v>24</v>
      </c>
      <c r="H133" s="100">
        <v>8</v>
      </c>
      <c r="I133" s="100">
        <v>12</v>
      </c>
      <c r="J133" s="102"/>
      <c r="K133" s="102"/>
      <c r="L133" s="103">
        <f>(((((C133*D133)*E133/F133)*G133)/H133)*I133)</f>
        <v>2462599.78272</v>
      </c>
      <c r="M133" s="104">
        <v>0.08</v>
      </c>
      <c r="N133" s="105">
        <f t="shared" si="0"/>
        <v>197007.98261760001</v>
      </c>
      <c r="O133" s="106">
        <f t="shared" si="1"/>
        <v>2659607.7653375999</v>
      </c>
    </row>
    <row r="134" spans="2:19" ht="21" hidden="1" thickBot="1" x14ac:dyDescent="0.35">
      <c r="B134" s="96" t="s">
        <v>21</v>
      </c>
      <c r="C134" s="97">
        <v>781242</v>
      </c>
      <c r="D134" s="200">
        <v>8.8000000000000007</v>
      </c>
      <c r="E134" s="99">
        <v>0.29849999999999999</v>
      </c>
      <c r="F134" s="100">
        <v>30</v>
      </c>
      <c r="G134" s="101">
        <v>20</v>
      </c>
      <c r="H134" s="100">
        <v>8</v>
      </c>
      <c r="I134" s="100">
        <v>12</v>
      </c>
      <c r="J134" s="102"/>
      <c r="K134" s="102"/>
      <c r="L134" s="103">
        <f>(((((C134*D134)*E134/F134)*G134)/H134)*I134)</f>
        <v>2052166.4856</v>
      </c>
      <c r="M134" s="104">
        <v>0.08</v>
      </c>
      <c r="N134" s="105">
        <f t="shared" si="0"/>
        <v>164173.318848</v>
      </c>
      <c r="O134" s="106">
        <f t="shared" si="1"/>
        <v>2216339.8044480002</v>
      </c>
    </row>
    <row r="135" spans="2:19" hidden="1" x14ac:dyDescent="0.25"/>
    <row r="136" spans="2:19" hidden="1" x14ac:dyDescent="0.25"/>
    <row r="137" spans="2:19" hidden="1" x14ac:dyDescent="0.25"/>
  </sheetData>
  <mergeCells count="31">
    <mergeCell ref="B39:K39"/>
    <mergeCell ref="B52:J52"/>
    <mergeCell ref="B54:K54"/>
    <mergeCell ref="B67:J67"/>
    <mergeCell ref="B6:E6"/>
    <mergeCell ref="F6:K6"/>
    <mergeCell ref="B19:J19"/>
    <mergeCell ref="B20:N20"/>
    <mergeCell ref="B22:E22"/>
    <mergeCell ref="F22:K22"/>
    <mergeCell ref="B114:O114"/>
    <mergeCell ref="C116:E116"/>
    <mergeCell ref="C117:E117"/>
    <mergeCell ref="C118:E118"/>
    <mergeCell ref="C106:C109"/>
    <mergeCell ref="A88:A101"/>
    <mergeCell ref="B106:B109"/>
    <mergeCell ref="A4:K4"/>
    <mergeCell ref="A2:K2"/>
    <mergeCell ref="A6:A19"/>
    <mergeCell ref="A22:A35"/>
    <mergeCell ref="A39:A52"/>
    <mergeCell ref="A54:A67"/>
    <mergeCell ref="A73:A86"/>
    <mergeCell ref="B72:L72"/>
    <mergeCell ref="B73:K73"/>
    <mergeCell ref="B86:J86"/>
    <mergeCell ref="B88:K88"/>
    <mergeCell ref="B101:J101"/>
    <mergeCell ref="B35:J35"/>
    <mergeCell ref="B37:J37"/>
  </mergeCells>
  <pageMargins left="0.7" right="0.7" top="0.75" bottom="0.75" header="0.3" footer="0.3"/>
  <pageSetup scale="32" orientation="landscape" r:id="rId1"/>
  <rowBreaks count="2" manualBreakCount="2">
    <brk id="38" max="10" man="1"/>
    <brk id="72" max="1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26"/>
  <sheetViews>
    <sheetView view="pageBreakPreview" topLeftCell="A34" zoomScale="55" zoomScaleNormal="55" zoomScaleSheetLayoutView="55" workbookViewId="0">
      <selection activeCell="J43" sqref="J43"/>
    </sheetView>
  </sheetViews>
  <sheetFormatPr baseColWidth="10" defaultColWidth="11.42578125" defaultRowHeight="20.25" x14ac:dyDescent="0.25"/>
  <cols>
    <col min="1" max="1" width="11.42578125" style="1"/>
    <col min="2" max="2" width="16.42578125" style="1" customWidth="1"/>
    <col min="3" max="3" width="53.85546875" style="2" customWidth="1"/>
    <col min="4" max="4" width="29.140625" style="2" customWidth="1"/>
    <col min="5" max="5" width="30" style="3" bestFit="1" customWidth="1"/>
    <col min="6" max="6" width="34.42578125" style="1" customWidth="1"/>
    <col min="7" max="7" width="33.85546875" style="1" customWidth="1"/>
    <col min="8" max="8" width="28.42578125" style="1" customWidth="1"/>
    <col min="9" max="9" width="28.7109375" style="1" bestFit="1" customWidth="1"/>
    <col min="10" max="10" width="24.7109375" style="3" customWidth="1"/>
    <col min="11" max="11" width="36" style="3" customWidth="1"/>
    <col min="12" max="12" width="30" style="1" customWidth="1"/>
    <col min="13" max="13" width="26.85546875" style="1" bestFit="1" customWidth="1"/>
    <col min="14" max="14" width="30.7109375" style="4" customWidth="1"/>
    <col min="15" max="15" width="28" style="1" customWidth="1"/>
    <col min="16" max="16" width="24.28515625" style="1" bestFit="1" customWidth="1"/>
    <col min="17" max="17" width="22.140625" style="1" customWidth="1"/>
    <col min="18" max="18" width="11.42578125" style="1"/>
    <col min="19" max="19" width="18.42578125" style="1" bestFit="1" customWidth="1"/>
    <col min="20" max="16384" width="11.42578125" style="1"/>
  </cols>
  <sheetData>
    <row r="2" spans="1:14" x14ac:dyDescent="0.25">
      <c r="B2" s="275" t="s">
        <v>117</v>
      </c>
      <c r="C2" s="275"/>
      <c r="D2" s="275"/>
      <c r="E2" s="275"/>
      <c r="F2" s="275"/>
      <c r="G2" s="275"/>
      <c r="H2" s="275"/>
      <c r="I2" s="275"/>
      <c r="J2" s="275"/>
      <c r="K2" s="275"/>
    </row>
    <row r="4" spans="1:14" ht="80.25" customHeight="1" x14ac:dyDescent="0.25">
      <c r="B4" s="275" t="s">
        <v>0</v>
      </c>
      <c r="C4" s="275"/>
      <c r="D4" s="275"/>
      <c r="E4" s="275"/>
      <c r="F4" s="275"/>
      <c r="G4" s="275"/>
      <c r="H4" s="275"/>
      <c r="I4" s="275"/>
      <c r="J4" s="275"/>
      <c r="K4" s="275"/>
      <c r="L4" s="127"/>
      <c r="M4" s="127"/>
      <c r="N4" s="127"/>
    </row>
    <row r="5" spans="1:14" ht="21" thickBot="1" x14ac:dyDescent="0.3"/>
    <row r="6" spans="1:14" s="6" customFormat="1" ht="73.5" customHeight="1" thickBot="1" x14ac:dyDescent="0.3">
      <c r="A6" s="272">
        <v>1</v>
      </c>
      <c r="B6" s="297" t="s">
        <v>1</v>
      </c>
      <c r="C6" s="298"/>
      <c r="D6" s="298"/>
      <c r="E6" s="298"/>
      <c r="F6" s="299" t="s">
        <v>2</v>
      </c>
      <c r="G6" s="300"/>
      <c r="H6" s="300"/>
      <c r="I6" s="300"/>
      <c r="J6" s="300"/>
      <c r="K6" s="301"/>
      <c r="L6" s="5"/>
      <c r="M6" s="5"/>
      <c r="N6" s="5"/>
    </row>
    <row r="7" spans="1:14" s="6" customFormat="1" ht="61.5" thickBot="1" x14ac:dyDescent="0.3">
      <c r="A7" s="273"/>
      <c r="B7" s="7" t="s">
        <v>3</v>
      </c>
      <c r="C7" s="8" t="s">
        <v>4</v>
      </c>
      <c r="D7" s="9" t="s">
        <v>5</v>
      </c>
      <c r="E7" s="10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2" t="s">
        <v>12</v>
      </c>
      <c r="M7" s="13"/>
      <c r="N7" s="13"/>
    </row>
    <row r="8" spans="1:14" s="6" customFormat="1" x14ac:dyDescent="0.25">
      <c r="A8" s="273"/>
      <c r="B8" s="214" t="s">
        <v>13</v>
      </c>
      <c r="C8" s="189" t="s">
        <v>125</v>
      </c>
      <c r="D8" s="132">
        <v>18</v>
      </c>
      <c r="E8" s="17"/>
      <c r="F8" s="18"/>
      <c r="G8" s="17"/>
      <c r="H8" s="17"/>
      <c r="I8" s="17"/>
      <c r="J8" s="19"/>
      <c r="K8" s="20"/>
      <c r="M8" s="13"/>
      <c r="N8" s="13"/>
    </row>
    <row r="9" spans="1:14" s="6" customFormat="1" x14ac:dyDescent="0.25">
      <c r="A9" s="273"/>
      <c r="B9" s="228" t="s">
        <v>14</v>
      </c>
      <c r="C9" s="22" t="s">
        <v>126</v>
      </c>
      <c r="D9" s="23">
        <v>2</v>
      </c>
      <c r="E9" s="17"/>
      <c r="F9" s="24"/>
      <c r="G9" s="25"/>
      <c r="H9" s="25"/>
      <c r="I9" s="25"/>
      <c r="J9" s="26"/>
      <c r="K9" s="27"/>
      <c r="M9" s="13"/>
      <c r="N9" s="13"/>
    </row>
    <row r="10" spans="1:14" s="6" customFormat="1" ht="40.5" x14ac:dyDescent="0.25">
      <c r="A10" s="273"/>
      <c r="B10" s="228" t="s">
        <v>15</v>
      </c>
      <c r="C10" s="22" t="s">
        <v>130</v>
      </c>
      <c r="D10" s="23">
        <v>18</v>
      </c>
      <c r="E10" s="17"/>
      <c r="F10" s="24"/>
      <c r="G10" s="25"/>
      <c r="H10" s="25"/>
      <c r="I10" s="25"/>
      <c r="J10" s="26"/>
      <c r="K10" s="27"/>
      <c r="M10" s="13"/>
      <c r="N10" s="13"/>
    </row>
    <row r="11" spans="1:14" s="6" customFormat="1" ht="40.5" x14ac:dyDescent="0.25">
      <c r="A11" s="273"/>
      <c r="B11" s="228" t="s">
        <v>16</v>
      </c>
      <c r="C11" s="22" t="s">
        <v>127</v>
      </c>
      <c r="D11" s="23">
        <v>2</v>
      </c>
      <c r="E11" s="17"/>
      <c r="F11" s="24"/>
      <c r="G11" s="25"/>
      <c r="H11" s="25"/>
      <c r="I11" s="25"/>
      <c r="J11" s="26"/>
      <c r="K11" s="27"/>
      <c r="M11" s="13"/>
      <c r="N11" s="13"/>
    </row>
    <row r="12" spans="1:14" s="6" customFormat="1" x14ac:dyDescent="0.25">
      <c r="A12" s="273"/>
      <c r="B12" s="228" t="s">
        <v>17</v>
      </c>
      <c r="C12" s="22" t="s">
        <v>128</v>
      </c>
      <c r="D12" s="23">
        <v>2</v>
      </c>
      <c r="E12" s="17"/>
      <c r="F12" s="24"/>
      <c r="G12" s="25"/>
      <c r="H12" s="25"/>
      <c r="I12" s="25"/>
      <c r="J12" s="26"/>
      <c r="K12" s="27"/>
      <c r="M12" s="13"/>
      <c r="N12" s="13"/>
    </row>
    <row r="13" spans="1:14" s="6" customFormat="1" ht="40.5" x14ac:dyDescent="0.25">
      <c r="A13" s="273"/>
      <c r="B13" s="228" t="s">
        <v>18</v>
      </c>
      <c r="C13" s="22" t="s">
        <v>131</v>
      </c>
      <c r="D13" s="23">
        <v>1</v>
      </c>
      <c r="E13" s="17"/>
      <c r="F13" s="24"/>
      <c r="G13" s="25"/>
      <c r="H13" s="25"/>
      <c r="I13" s="25"/>
      <c r="J13" s="26"/>
      <c r="K13" s="27"/>
      <c r="M13" s="13"/>
      <c r="N13" s="13"/>
    </row>
    <row r="14" spans="1:14" s="6" customFormat="1" ht="40.5" x14ac:dyDescent="0.25">
      <c r="A14" s="273"/>
      <c r="B14" s="228" t="s">
        <v>19</v>
      </c>
      <c r="C14" s="22" t="s">
        <v>132</v>
      </c>
      <c r="D14" s="23">
        <v>3</v>
      </c>
      <c r="E14" s="17"/>
      <c r="F14" s="24"/>
      <c r="G14" s="25"/>
      <c r="H14" s="25"/>
      <c r="I14" s="25"/>
      <c r="J14" s="26"/>
      <c r="K14" s="27"/>
      <c r="M14" s="13"/>
      <c r="N14" s="13"/>
    </row>
    <row r="15" spans="1:14" s="6" customFormat="1" ht="40.5" x14ac:dyDescent="0.25">
      <c r="A15" s="273"/>
      <c r="B15" s="228" t="s">
        <v>20</v>
      </c>
      <c r="C15" s="22" t="s">
        <v>133</v>
      </c>
      <c r="D15" s="23">
        <v>1</v>
      </c>
      <c r="E15" s="17"/>
      <c r="F15" s="24"/>
      <c r="G15" s="25"/>
      <c r="H15" s="25"/>
      <c r="I15" s="25"/>
      <c r="J15" s="26"/>
      <c r="K15" s="20"/>
      <c r="M15" s="13"/>
      <c r="N15" s="13"/>
    </row>
    <row r="16" spans="1:14" s="6" customFormat="1" ht="21" thickBot="1" x14ac:dyDescent="0.3">
      <c r="A16" s="273"/>
      <c r="B16" s="229"/>
      <c r="C16" s="183" t="s">
        <v>22</v>
      </c>
      <c r="D16" s="134">
        <f>SUM(D8:D15)</f>
        <v>47</v>
      </c>
      <c r="E16" s="29"/>
      <c r="F16" s="30"/>
      <c r="G16" s="30"/>
      <c r="H16" s="30"/>
      <c r="I16" s="30"/>
      <c r="J16" s="23"/>
      <c r="K16" s="27"/>
      <c r="M16" s="13"/>
      <c r="N16" s="13"/>
    </row>
    <row r="17" spans="1:14" s="6" customFormat="1" ht="26.25" customHeight="1" thickBot="1" x14ac:dyDescent="0.3">
      <c r="A17" s="274"/>
      <c r="B17" s="280" t="s">
        <v>23</v>
      </c>
      <c r="C17" s="281"/>
      <c r="D17" s="281"/>
      <c r="E17" s="281"/>
      <c r="F17" s="281"/>
      <c r="G17" s="281"/>
      <c r="H17" s="281"/>
      <c r="I17" s="281"/>
      <c r="J17" s="282"/>
      <c r="K17" s="35"/>
      <c r="M17" s="13"/>
      <c r="N17" s="13"/>
    </row>
    <row r="18" spans="1:14" x14ac:dyDescent="0.25">
      <c r="B18" s="275" t="s">
        <v>0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21" thickBot="1" x14ac:dyDescent="0.3"/>
    <row r="20" spans="1:14" s="6" customFormat="1" ht="73.5" customHeight="1" thickBot="1" x14ac:dyDescent="0.3">
      <c r="A20" s="272">
        <v>2</v>
      </c>
      <c r="B20" s="297" t="s">
        <v>24</v>
      </c>
      <c r="C20" s="298"/>
      <c r="D20" s="298"/>
      <c r="E20" s="298"/>
      <c r="F20" s="299" t="s">
        <v>25</v>
      </c>
      <c r="G20" s="300"/>
      <c r="H20" s="300"/>
      <c r="I20" s="300"/>
      <c r="J20" s="300"/>
      <c r="K20" s="301"/>
      <c r="L20" s="5"/>
      <c r="M20" s="5"/>
      <c r="N20" s="5"/>
    </row>
    <row r="21" spans="1:14" s="6" customFormat="1" ht="61.5" thickBot="1" x14ac:dyDescent="0.3">
      <c r="A21" s="273"/>
      <c r="B21" s="7" t="s">
        <v>3</v>
      </c>
      <c r="C21" s="8" t="s">
        <v>4</v>
      </c>
      <c r="D21" s="9" t="s">
        <v>5</v>
      </c>
      <c r="E21" s="10" t="s">
        <v>6</v>
      </c>
      <c r="F21" s="11" t="s">
        <v>7</v>
      </c>
      <c r="G21" s="11" t="s">
        <v>8</v>
      </c>
      <c r="H21" s="11" t="s">
        <v>9</v>
      </c>
      <c r="I21" s="11" t="s">
        <v>10</v>
      </c>
      <c r="J21" s="11" t="s">
        <v>11</v>
      </c>
      <c r="K21" s="12" t="s">
        <v>12</v>
      </c>
      <c r="M21" s="13"/>
      <c r="N21" s="13"/>
    </row>
    <row r="22" spans="1:14" s="6" customFormat="1" x14ac:dyDescent="0.25">
      <c r="A22" s="273"/>
      <c r="B22" s="214" t="s">
        <v>13</v>
      </c>
      <c r="C22" s="189" t="s">
        <v>125</v>
      </c>
      <c r="D22" s="132">
        <v>18</v>
      </c>
      <c r="E22" s="17"/>
      <c r="F22" s="18"/>
      <c r="G22" s="17"/>
      <c r="H22" s="17"/>
      <c r="I22" s="17"/>
      <c r="J22" s="36"/>
      <c r="K22" s="20"/>
      <c r="M22" s="13"/>
      <c r="N22" s="13"/>
    </row>
    <row r="23" spans="1:14" s="6" customFormat="1" ht="28.5" customHeight="1" x14ac:dyDescent="0.25">
      <c r="A23" s="273"/>
      <c r="B23" s="228" t="s">
        <v>14</v>
      </c>
      <c r="C23" s="22" t="s">
        <v>126</v>
      </c>
      <c r="D23" s="23">
        <v>2</v>
      </c>
      <c r="E23" s="17"/>
      <c r="F23" s="24"/>
      <c r="G23" s="25"/>
      <c r="H23" s="25"/>
      <c r="I23" s="25"/>
      <c r="J23" s="37"/>
      <c r="K23" s="20"/>
      <c r="M23" s="13"/>
      <c r="N23" s="13"/>
    </row>
    <row r="24" spans="1:14" s="6" customFormat="1" ht="40.5" x14ac:dyDescent="0.25">
      <c r="A24" s="273"/>
      <c r="B24" s="228" t="s">
        <v>15</v>
      </c>
      <c r="C24" s="22" t="s">
        <v>130</v>
      </c>
      <c r="D24" s="23">
        <v>10</v>
      </c>
      <c r="E24" s="17"/>
      <c r="F24" s="24"/>
      <c r="G24" s="25"/>
      <c r="H24" s="25"/>
      <c r="I24" s="25"/>
      <c r="J24" s="37"/>
      <c r="K24" s="20"/>
      <c r="M24" s="13"/>
      <c r="N24" s="13"/>
    </row>
    <row r="25" spans="1:14" s="6" customFormat="1" ht="40.5" x14ac:dyDescent="0.25">
      <c r="A25" s="273"/>
      <c r="B25" s="228" t="s">
        <v>16</v>
      </c>
      <c r="C25" s="22" t="s">
        <v>127</v>
      </c>
      <c r="D25" s="23"/>
      <c r="E25" s="17"/>
      <c r="F25" s="24"/>
      <c r="G25" s="25"/>
      <c r="H25" s="25"/>
      <c r="I25" s="25"/>
      <c r="J25" s="37"/>
      <c r="K25" s="20"/>
      <c r="M25" s="13"/>
      <c r="N25" s="13"/>
    </row>
    <row r="26" spans="1:14" s="6" customFormat="1" ht="50.25" customHeight="1" x14ac:dyDescent="0.25">
      <c r="A26" s="273"/>
      <c r="B26" s="228" t="s">
        <v>17</v>
      </c>
      <c r="C26" s="22" t="s">
        <v>128</v>
      </c>
      <c r="D26" s="23">
        <v>2</v>
      </c>
      <c r="E26" s="17"/>
      <c r="F26" s="24"/>
      <c r="G26" s="25"/>
      <c r="H26" s="25"/>
      <c r="I26" s="25"/>
      <c r="J26" s="37"/>
      <c r="K26" s="20"/>
      <c r="M26" s="13"/>
      <c r="N26" s="13"/>
    </row>
    <row r="27" spans="1:14" s="6" customFormat="1" ht="40.5" x14ac:dyDescent="0.25">
      <c r="A27" s="273"/>
      <c r="B27" s="228" t="s">
        <v>18</v>
      </c>
      <c r="C27" s="22" t="s">
        <v>131</v>
      </c>
      <c r="D27" s="23"/>
      <c r="E27" s="17"/>
      <c r="F27" s="24"/>
      <c r="G27" s="25"/>
      <c r="H27" s="25"/>
      <c r="I27" s="25"/>
      <c r="J27" s="37"/>
      <c r="K27" s="20"/>
      <c r="M27" s="13"/>
      <c r="N27" s="13"/>
    </row>
    <row r="28" spans="1:14" s="6" customFormat="1" ht="40.5" x14ac:dyDescent="0.25">
      <c r="A28" s="273"/>
      <c r="B28" s="228" t="s">
        <v>19</v>
      </c>
      <c r="C28" s="22" t="s">
        <v>132</v>
      </c>
      <c r="D28" s="23">
        <v>2</v>
      </c>
      <c r="E28" s="17"/>
      <c r="F28" s="24"/>
      <c r="G28" s="25"/>
      <c r="H28" s="25"/>
      <c r="I28" s="25"/>
      <c r="J28" s="37"/>
      <c r="K28" s="20"/>
      <c r="M28" s="13"/>
      <c r="N28" s="13"/>
    </row>
    <row r="29" spans="1:14" s="6" customFormat="1" ht="40.5" x14ac:dyDescent="0.25">
      <c r="A29" s="273"/>
      <c r="B29" s="228" t="s">
        <v>20</v>
      </c>
      <c r="C29" s="22" t="s">
        <v>133</v>
      </c>
      <c r="D29" s="23"/>
      <c r="E29" s="17"/>
      <c r="F29" s="24"/>
      <c r="G29" s="25"/>
      <c r="H29" s="25"/>
      <c r="I29" s="25"/>
      <c r="J29" s="23"/>
      <c r="K29" s="20"/>
      <c r="M29" s="13"/>
      <c r="N29" s="13"/>
    </row>
    <row r="30" spans="1:14" s="6" customFormat="1" ht="21" thickBot="1" x14ac:dyDescent="0.3">
      <c r="A30" s="273"/>
      <c r="B30" s="229"/>
      <c r="C30" s="183" t="s">
        <v>22</v>
      </c>
      <c r="D30" s="134">
        <f>SUM(D22:D29)</f>
        <v>34</v>
      </c>
      <c r="E30" s="17"/>
      <c r="F30" s="30"/>
      <c r="G30" s="30"/>
      <c r="H30" s="30"/>
      <c r="I30" s="30"/>
      <c r="J30" s="37"/>
      <c r="K30" s="20"/>
      <c r="M30" s="13"/>
      <c r="N30" s="13"/>
    </row>
    <row r="31" spans="1:14" s="6" customFormat="1" ht="26.25" customHeight="1" thickBot="1" x14ac:dyDescent="0.3">
      <c r="A31" s="274"/>
      <c r="B31" s="280" t="s">
        <v>26</v>
      </c>
      <c r="C31" s="281"/>
      <c r="D31" s="281"/>
      <c r="E31" s="281"/>
      <c r="F31" s="281"/>
      <c r="G31" s="281"/>
      <c r="H31" s="281"/>
      <c r="I31" s="281"/>
      <c r="J31" s="282"/>
      <c r="K31" s="35"/>
      <c r="M31" s="13"/>
      <c r="N31" s="13"/>
    </row>
    <row r="32" spans="1:14" s="6" customFormat="1" ht="21" thickBot="1" x14ac:dyDescent="0.3">
      <c r="B32" s="13"/>
      <c r="C32" s="38"/>
      <c r="D32" s="38"/>
      <c r="E32" s="39"/>
      <c r="F32" s="13"/>
      <c r="G32" s="13"/>
      <c r="H32" s="13"/>
      <c r="I32" s="40"/>
      <c r="J32" s="40"/>
      <c r="K32" s="40"/>
      <c r="L32" s="40"/>
      <c r="M32" s="41"/>
      <c r="N32" s="42"/>
    </row>
    <row r="33" spans="1:15" s="6" customFormat="1" ht="21" thickBot="1" x14ac:dyDescent="0.3">
      <c r="B33" s="302" t="s">
        <v>27</v>
      </c>
      <c r="C33" s="303"/>
      <c r="D33" s="303"/>
      <c r="E33" s="303"/>
      <c r="F33" s="303"/>
      <c r="G33" s="303"/>
      <c r="H33" s="303"/>
      <c r="I33" s="303"/>
      <c r="J33" s="304"/>
      <c r="K33" s="43"/>
      <c r="L33" s="40"/>
      <c r="M33" s="41"/>
      <c r="N33" s="42"/>
      <c r="O33" s="6">
        <f>+N33-K33</f>
        <v>0</v>
      </c>
    </row>
    <row r="34" spans="1:15" s="6" customFormat="1" ht="21" thickBot="1" x14ac:dyDescent="0.3">
      <c r="B34" s="13"/>
      <c r="C34" s="38"/>
      <c r="D34" s="38"/>
      <c r="E34" s="39"/>
      <c r="F34" s="13"/>
      <c r="G34" s="13"/>
      <c r="H34" s="13"/>
      <c r="I34" s="40"/>
      <c r="J34" s="40"/>
      <c r="K34" s="40"/>
      <c r="L34" s="40"/>
      <c r="M34" s="41"/>
      <c r="N34" s="42"/>
    </row>
    <row r="35" spans="1:15" s="6" customFormat="1" ht="60" customHeight="1" thickBot="1" x14ac:dyDescent="0.3">
      <c r="A35" s="272">
        <v>3</v>
      </c>
      <c r="B35" s="294" t="s">
        <v>28</v>
      </c>
      <c r="C35" s="295"/>
      <c r="D35" s="295"/>
      <c r="E35" s="295"/>
      <c r="F35" s="295"/>
      <c r="G35" s="295"/>
      <c r="H35" s="295"/>
      <c r="I35" s="295"/>
      <c r="J35" s="295"/>
      <c r="K35" s="296"/>
      <c r="L35" s="41"/>
      <c r="M35" s="41"/>
      <c r="N35" s="42"/>
    </row>
    <row r="36" spans="1:15" s="6" customFormat="1" ht="61.5" thickBot="1" x14ac:dyDescent="0.3">
      <c r="A36" s="273"/>
      <c r="B36" s="7" t="s">
        <v>3</v>
      </c>
      <c r="C36" s="8" t="s">
        <v>4</v>
      </c>
      <c r="D36" s="9" t="s">
        <v>5</v>
      </c>
      <c r="E36" s="10" t="s">
        <v>6</v>
      </c>
      <c r="F36" s="10" t="s">
        <v>7</v>
      </c>
      <c r="G36" s="10" t="s">
        <v>8</v>
      </c>
      <c r="H36" s="10" t="s">
        <v>29</v>
      </c>
      <c r="I36" s="10" t="s">
        <v>10</v>
      </c>
      <c r="J36" s="10" t="s">
        <v>11</v>
      </c>
      <c r="K36" s="44" t="s">
        <v>12</v>
      </c>
      <c r="M36" s="41"/>
      <c r="N36" s="42"/>
    </row>
    <row r="37" spans="1:15" s="6" customFormat="1" x14ac:dyDescent="0.25">
      <c r="A37" s="273"/>
      <c r="B37" s="236" t="s">
        <v>13</v>
      </c>
      <c r="C37" s="189" t="s">
        <v>125</v>
      </c>
      <c r="D37" s="237">
        <v>18</v>
      </c>
      <c r="E37" s="17"/>
      <c r="F37" s="18"/>
      <c r="G37" s="17"/>
      <c r="H37" s="17"/>
      <c r="I37" s="17"/>
      <c r="J37" s="16"/>
      <c r="K37" s="20"/>
      <c r="M37" s="41"/>
      <c r="N37" s="42"/>
    </row>
    <row r="38" spans="1:15" s="6" customFormat="1" ht="32.25" customHeight="1" x14ac:dyDescent="0.25">
      <c r="A38" s="273"/>
      <c r="B38" s="238" t="s">
        <v>14</v>
      </c>
      <c r="C38" s="22" t="s">
        <v>126</v>
      </c>
      <c r="D38" s="239">
        <v>2</v>
      </c>
      <c r="E38" s="17"/>
      <c r="F38" s="24"/>
      <c r="G38" s="25"/>
      <c r="H38" s="25"/>
      <c r="I38" s="25"/>
      <c r="J38" s="23"/>
      <c r="K38" s="20"/>
      <c r="M38" s="41"/>
      <c r="N38" s="42"/>
    </row>
    <row r="39" spans="1:15" s="6" customFormat="1" ht="40.5" x14ac:dyDescent="0.25">
      <c r="A39" s="273"/>
      <c r="B39" s="238" t="s">
        <v>15</v>
      </c>
      <c r="C39" s="22" t="s">
        <v>130</v>
      </c>
      <c r="D39" s="239">
        <v>18</v>
      </c>
      <c r="E39" s="17"/>
      <c r="F39" s="24"/>
      <c r="G39" s="25"/>
      <c r="H39" s="25"/>
      <c r="I39" s="25"/>
      <c r="J39" s="23"/>
      <c r="K39" s="20"/>
      <c r="M39" s="41"/>
      <c r="N39" s="42"/>
    </row>
    <row r="40" spans="1:15" s="6" customFormat="1" ht="40.5" x14ac:dyDescent="0.25">
      <c r="A40" s="273"/>
      <c r="B40" s="238" t="s">
        <v>16</v>
      </c>
      <c r="C40" s="22" t="s">
        <v>127</v>
      </c>
      <c r="D40" s="239">
        <v>2</v>
      </c>
      <c r="E40" s="17"/>
      <c r="F40" s="24"/>
      <c r="G40" s="25"/>
      <c r="H40" s="25"/>
      <c r="I40" s="25"/>
      <c r="J40" s="23"/>
      <c r="K40" s="20"/>
      <c r="M40" s="41"/>
      <c r="N40" s="42"/>
    </row>
    <row r="41" spans="1:15" s="6" customFormat="1" ht="36.75" customHeight="1" x14ac:dyDescent="0.25">
      <c r="A41" s="273"/>
      <c r="B41" s="238" t="s">
        <v>17</v>
      </c>
      <c r="C41" s="22" t="s">
        <v>128</v>
      </c>
      <c r="D41" s="239">
        <v>2</v>
      </c>
      <c r="E41" s="17"/>
      <c r="F41" s="24"/>
      <c r="G41" s="25"/>
      <c r="H41" s="25"/>
      <c r="I41" s="25"/>
      <c r="J41" s="23"/>
      <c r="K41" s="20"/>
      <c r="M41" s="41"/>
      <c r="N41" s="42"/>
    </row>
    <row r="42" spans="1:15" s="6" customFormat="1" ht="40.5" x14ac:dyDescent="0.25">
      <c r="A42" s="273"/>
      <c r="B42" s="238" t="s">
        <v>18</v>
      </c>
      <c r="C42" s="22" t="s">
        <v>131</v>
      </c>
      <c r="D42" s="239">
        <v>1</v>
      </c>
      <c r="E42" s="17"/>
      <c r="F42" s="24"/>
      <c r="G42" s="25"/>
      <c r="H42" s="25"/>
      <c r="I42" s="25"/>
      <c r="J42" s="23"/>
      <c r="K42" s="20"/>
      <c r="M42" s="41"/>
      <c r="N42" s="42"/>
    </row>
    <row r="43" spans="1:15" s="6" customFormat="1" ht="40.5" x14ac:dyDescent="0.25">
      <c r="A43" s="273"/>
      <c r="B43" s="238" t="s">
        <v>19</v>
      </c>
      <c r="C43" s="22" t="s">
        <v>132</v>
      </c>
      <c r="D43" s="239">
        <v>3</v>
      </c>
      <c r="E43" s="17"/>
      <c r="F43" s="24"/>
      <c r="G43" s="25"/>
      <c r="H43" s="25"/>
      <c r="I43" s="25"/>
      <c r="J43" s="23"/>
      <c r="K43" s="20"/>
      <c r="M43" s="41"/>
      <c r="N43" s="42"/>
    </row>
    <row r="44" spans="1:15" s="6" customFormat="1" ht="40.5" x14ac:dyDescent="0.25">
      <c r="A44" s="273"/>
      <c r="B44" s="238" t="s">
        <v>20</v>
      </c>
      <c r="C44" s="22" t="s">
        <v>133</v>
      </c>
      <c r="D44" s="239">
        <v>1</v>
      </c>
      <c r="E44" s="17"/>
      <c r="F44" s="24"/>
      <c r="G44" s="25"/>
      <c r="H44" s="25"/>
      <c r="I44" s="25"/>
      <c r="J44" s="23"/>
      <c r="K44" s="20"/>
      <c r="M44" s="41"/>
      <c r="N44" s="42"/>
    </row>
    <row r="45" spans="1:15" s="6" customFormat="1" ht="21" thickBot="1" x14ac:dyDescent="0.3">
      <c r="A45" s="273"/>
      <c r="B45" s="240"/>
      <c r="C45" s="183" t="s">
        <v>22</v>
      </c>
      <c r="D45" s="241">
        <f>SUM(D37:D44)</f>
        <v>47</v>
      </c>
      <c r="E45" s="29"/>
      <c r="F45" s="30"/>
      <c r="G45" s="30"/>
      <c r="H45" s="30"/>
      <c r="I45" s="30"/>
      <c r="J45" s="23"/>
      <c r="K45" s="20"/>
      <c r="M45" s="41"/>
      <c r="N45" s="42"/>
    </row>
    <row r="46" spans="1:15" s="6" customFormat="1" ht="30.75" customHeight="1" thickBot="1" x14ac:dyDescent="0.3">
      <c r="A46" s="274"/>
      <c r="B46" s="280" t="s">
        <v>144</v>
      </c>
      <c r="C46" s="281"/>
      <c r="D46" s="281"/>
      <c r="E46" s="281"/>
      <c r="F46" s="281"/>
      <c r="G46" s="281"/>
      <c r="H46" s="281"/>
      <c r="I46" s="281"/>
      <c r="J46" s="282"/>
      <c r="K46" s="45"/>
      <c r="M46" s="41"/>
      <c r="N46" s="42"/>
    </row>
    <row r="47" spans="1:15" s="6" customFormat="1" ht="21" thickBot="1" x14ac:dyDescent="0.3">
      <c r="B47" s="13"/>
      <c r="C47" s="38"/>
      <c r="D47" s="38"/>
      <c r="E47" s="39"/>
      <c r="F47" s="13"/>
      <c r="G47" s="13"/>
      <c r="H47" s="13"/>
      <c r="I47" s="40"/>
      <c r="J47" s="40"/>
      <c r="K47" s="40"/>
      <c r="L47" s="41"/>
      <c r="M47" s="41"/>
      <c r="N47" s="42"/>
    </row>
    <row r="48" spans="1:15" s="6" customFormat="1" ht="68.25" customHeight="1" thickBot="1" x14ac:dyDescent="0.3">
      <c r="A48" s="272">
        <v>4</v>
      </c>
      <c r="B48" s="294" t="s">
        <v>30</v>
      </c>
      <c r="C48" s="295"/>
      <c r="D48" s="295"/>
      <c r="E48" s="295"/>
      <c r="F48" s="295"/>
      <c r="G48" s="295"/>
      <c r="H48" s="295"/>
      <c r="I48" s="295"/>
      <c r="J48" s="295"/>
      <c r="K48" s="296"/>
      <c r="L48" s="41"/>
      <c r="M48" s="41"/>
      <c r="N48" s="42"/>
    </row>
    <row r="49" spans="1:14" s="6" customFormat="1" ht="61.5" thickBot="1" x14ac:dyDescent="0.3">
      <c r="A49" s="273"/>
      <c r="B49" s="7" t="s">
        <v>3</v>
      </c>
      <c r="C49" s="8" t="s">
        <v>4</v>
      </c>
      <c r="D49" s="9" t="s">
        <v>5</v>
      </c>
      <c r="E49" s="10" t="s">
        <v>6</v>
      </c>
      <c r="F49" s="10" t="s">
        <v>7</v>
      </c>
      <c r="G49" s="10" t="s">
        <v>8</v>
      </c>
      <c r="H49" s="10" t="s">
        <v>29</v>
      </c>
      <c r="I49" s="10" t="s">
        <v>10</v>
      </c>
      <c r="J49" s="10" t="s">
        <v>11</v>
      </c>
      <c r="K49" s="44" t="s">
        <v>12</v>
      </c>
      <c r="M49" s="41"/>
      <c r="N49" s="42"/>
    </row>
    <row r="50" spans="1:14" s="6" customFormat="1" x14ac:dyDescent="0.25">
      <c r="A50" s="273"/>
      <c r="B50" s="214" t="s">
        <v>13</v>
      </c>
      <c r="C50" s="189" t="s">
        <v>125</v>
      </c>
      <c r="D50" s="132">
        <v>18</v>
      </c>
      <c r="E50" s="17"/>
      <c r="F50" s="18"/>
      <c r="G50" s="17"/>
      <c r="H50" s="17"/>
      <c r="I50" s="17"/>
      <c r="J50" s="36"/>
      <c r="K50" s="20"/>
      <c r="M50" s="41"/>
      <c r="N50" s="42"/>
    </row>
    <row r="51" spans="1:14" s="6" customFormat="1" x14ac:dyDescent="0.25">
      <c r="A51" s="273"/>
      <c r="B51" s="228" t="s">
        <v>14</v>
      </c>
      <c r="C51" s="22" t="s">
        <v>126</v>
      </c>
      <c r="D51" s="23">
        <v>2</v>
      </c>
      <c r="E51" s="17"/>
      <c r="F51" s="24"/>
      <c r="G51" s="25"/>
      <c r="H51" s="25"/>
      <c r="I51" s="25"/>
      <c r="J51" s="37"/>
      <c r="K51" s="20"/>
      <c r="M51" s="41"/>
      <c r="N51" s="42"/>
    </row>
    <row r="52" spans="1:14" s="6" customFormat="1" ht="40.5" x14ac:dyDescent="0.25">
      <c r="A52" s="273"/>
      <c r="B52" s="228" t="s">
        <v>15</v>
      </c>
      <c r="C52" s="22" t="s">
        <v>130</v>
      </c>
      <c r="D52" s="23">
        <v>10</v>
      </c>
      <c r="E52" s="17"/>
      <c r="F52" s="24"/>
      <c r="G52" s="25"/>
      <c r="H52" s="25"/>
      <c r="I52" s="25"/>
      <c r="J52" s="37"/>
      <c r="K52" s="20"/>
      <c r="M52" s="41"/>
      <c r="N52" s="42"/>
    </row>
    <row r="53" spans="1:14" s="6" customFormat="1" ht="40.5" x14ac:dyDescent="0.25">
      <c r="A53" s="273"/>
      <c r="B53" s="228" t="s">
        <v>16</v>
      </c>
      <c r="C53" s="22" t="s">
        <v>127</v>
      </c>
      <c r="D53" s="23"/>
      <c r="E53" s="17"/>
      <c r="F53" s="24"/>
      <c r="G53" s="25"/>
      <c r="H53" s="25"/>
      <c r="I53" s="25"/>
      <c r="J53" s="37"/>
      <c r="K53" s="20"/>
      <c r="M53" s="41"/>
      <c r="N53" s="42"/>
    </row>
    <row r="54" spans="1:14" s="6" customFormat="1" x14ac:dyDescent="0.25">
      <c r="A54" s="273"/>
      <c r="B54" s="228" t="s">
        <v>17</v>
      </c>
      <c r="C54" s="22" t="s">
        <v>128</v>
      </c>
      <c r="D54" s="23">
        <v>2</v>
      </c>
      <c r="E54" s="17"/>
      <c r="F54" s="24"/>
      <c r="G54" s="25"/>
      <c r="H54" s="25"/>
      <c r="I54" s="25"/>
      <c r="J54" s="37"/>
      <c r="K54" s="20"/>
      <c r="M54" s="41"/>
      <c r="N54" s="42"/>
    </row>
    <row r="55" spans="1:14" s="6" customFormat="1" ht="40.5" x14ac:dyDescent="0.25">
      <c r="A55" s="273"/>
      <c r="B55" s="228" t="s">
        <v>18</v>
      </c>
      <c r="C55" s="22" t="s">
        <v>131</v>
      </c>
      <c r="D55" s="23"/>
      <c r="E55" s="17"/>
      <c r="F55" s="24"/>
      <c r="G55" s="25"/>
      <c r="H55" s="25"/>
      <c r="I55" s="25"/>
      <c r="J55" s="37"/>
      <c r="K55" s="20"/>
      <c r="M55" s="41"/>
      <c r="N55" s="42"/>
    </row>
    <row r="56" spans="1:14" s="6" customFormat="1" ht="40.5" x14ac:dyDescent="0.25">
      <c r="A56" s="273"/>
      <c r="B56" s="228" t="s">
        <v>19</v>
      </c>
      <c r="C56" s="22" t="s">
        <v>132</v>
      </c>
      <c r="D56" s="23">
        <v>2</v>
      </c>
      <c r="E56" s="17"/>
      <c r="F56" s="24"/>
      <c r="G56" s="25"/>
      <c r="H56" s="25"/>
      <c r="I56" s="25"/>
      <c r="J56" s="37"/>
      <c r="K56" s="20"/>
      <c r="M56" s="41"/>
      <c r="N56" s="42"/>
    </row>
    <row r="57" spans="1:14" s="6" customFormat="1" ht="40.5" x14ac:dyDescent="0.25">
      <c r="A57" s="273"/>
      <c r="B57" s="228" t="s">
        <v>20</v>
      </c>
      <c r="C57" s="22" t="s">
        <v>133</v>
      </c>
      <c r="D57" s="23"/>
      <c r="E57" s="17"/>
      <c r="F57" s="24"/>
      <c r="G57" s="25"/>
      <c r="H57" s="25"/>
      <c r="I57" s="25"/>
      <c r="J57" s="23"/>
      <c r="K57" s="20"/>
      <c r="M57" s="41"/>
      <c r="N57" s="42"/>
    </row>
    <row r="58" spans="1:14" s="6" customFormat="1" ht="21" thickBot="1" x14ac:dyDescent="0.3">
      <c r="A58" s="273"/>
      <c r="B58" s="229"/>
      <c r="C58" s="183" t="s">
        <v>22</v>
      </c>
      <c r="D58" s="134">
        <f>SUM(D50:D57)</f>
        <v>34</v>
      </c>
      <c r="E58" s="29"/>
      <c r="F58" s="30"/>
      <c r="G58" s="30"/>
      <c r="H58" s="30"/>
      <c r="I58" s="30"/>
      <c r="J58" s="23"/>
      <c r="K58" s="20"/>
      <c r="M58" s="41"/>
      <c r="N58" s="42"/>
    </row>
    <row r="59" spans="1:14" s="6" customFormat="1" ht="21" thickBot="1" x14ac:dyDescent="0.3">
      <c r="A59" s="274"/>
      <c r="B59" s="280" t="s">
        <v>138</v>
      </c>
      <c r="C59" s="281"/>
      <c r="D59" s="281"/>
      <c r="E59" s="281"/>
      <c r="F59" s="281"/>
      <c r="G59" s="281"/>
      <c r="H59" s="281"/>
      <c r="I59" s="281"/>
      <c r="J59" s="283"/>
      <c r="K59" s="46"/>
      <c r="M59" s="41"/>
      <c r="N59" s="42"/>
    </row>
    <row r="60" spans="1:14" s="6" customFormat="1" ht="81" x14ac:dyDescent="0.25">
      <c r="B60" s="13"/>
      <c r="C60" s="38"/>
      <c r="D60" s="38"/>
      <c r="E60" s="39"/>
      <c r="F60" s="13"/>
      <c r="G60" s="13"/>
      <c r="H60" s="13"/>
      <c r="I60" s="40"/>
      <c r="J60" s="47" t="s">
        <v>145</v>
      </c>
      <c r="K60" s="48"/>
      <c r="M60" s="41"/>
      <c r="N60" s="42"/>
    </row>
    <row r="61" spans="1:14" s="6" customFormat="1" ht="61.5" thickBot="1" x14ac:dyDescent="0.3">
      <c r="B61" s="13"/>
      <c r="C61" s="38"/>
      <c r="D61" s="38"/>
      <c r="E61" s="39"/>
      <c r="F61" s="13"/>
      <c r="G61" s="13"/>
      <c r="H61" s="13"/>
      <c r="I61" s="40"/>
      <c r="J61" s="49" t="s">
        <v>31</v>
      </c>
      <c r="K61" s="50"/>
      <c r="L61" s="40"/>
      <c r="M61" s="41"/>
      <c r="N61" s="42"/>
    </row>
    <row r="62" spans="1:14" s="6" customFormat="1" ht="41.25" thickBot="1" x14ac:dyDescent="0.3">
      <c r="B62" s="13"/>
      <c r="C62" s="38"/>
      <c r="D62" s="38"/>
      <c r="E62" s="39"/>
      <c r="F62" s="13"/>
      <c r="G62" s="13"/>
      <c r="H62" s="13"/>
      <c r="I62" s="40"/>
      <c r="J62" s="51" t="s">
        <v>32</v>
      </c>
      <c r="K62" s="52"/>
      <c r="L62" s="40"/>
      <c r="M62" s="41"/>
      <c r="N62" s="42"/>
    </row>
    <row r="63" spans="1:14" s="6" customFormat="1" x14ac:dyDescent="0.25">
      <c r="B63" s="13"/>
      <c r="C63" s="38"/>
      <c r="D63" s="38"/>
      <c r="E63" s="39"/>
      <c r="F63" s="13"/>
      <c r="G63" s="13"/>
      <c r="H63" s="13"/>
      <c r="I63" s="40"/>
      <c r="J63" s="40"/>
      <c r="K63" s="53"/>
      <c r="L63" s="40"/>
      <c r="M63" s="41"/>
      <c r="N63" s="42"/>
    </row>
    <row r="64" spans="1:14" s="13" customFormat="1" ht="27" thickBot="1" x14ac:dyDescent="0.3"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41"/>
      <c r="N64" s="42"/>
    </row>
    <row r="65" spans="1:14" s="13" customFormat="1" ht="60" customHeight="1" thickBot="1" x14ac:dyDescent="0.3">
      <c r="A65" s="272">
        <v>5</v>
      </c>
      <c r="B65" s="277" t="s">
        <v>33</v>
      </c>
      <c r="C65" s="278"/>
      <c r="D65" s="278"/>
      <c r="E65" s="278"/>
      <c r="F65" s="278"/>
      <c r="G65" s="278"/>
      <c r="H65" s="278"/>
      <c r="I65" s="278"/>
      <c r="J65" s="278"/>
      <c r="K65" s="279"/>
      <c r="L65" s="41"/>
      <c r="M65" s="41"/>
      <c r="N65" s="42"/>
    </row>
    <row r="66" spans="1:14" s="13" customFormat="1" ht="61.5" thickBot="1" x14ac:dyDescent="0.3">
      <c r="A66" s="273"/>
      <c r="B66" s="7" t="s">
        <v>3</v>
      </c>
      <c r="C66" s="8" t="s">
        <v>4</v>
      </c>
      <c r="D66" s="9" t="s">
        <v>5</v>
      </c>
      <c r="E66" s="10" t="s">
        <v>6</v>
      </c>
      <c r="F66" s="10" t="s">
        <v>7</v>
      </c>
      <c r="G66" s="10" t="s">
        <v>8</v>
      </c>
      <c r="H66" s="10" t="s">
        <v>29</v>
      </c>
      <c r="I66" s="10" t="s">
        <v>10</v>
      </c>
      <c r="J66" s="10" t="s">
        <v>11</v>
      </c>
      <c r="K66" s="44" t="s">
        <v>12</v>
      </c>
      <c r="L66" s="6"/>
      <c r="M66" s="41"/>
      <c r="N66" s="42"/>
    </row>
    <row r="67" spans="1:14" s="13" customFormat="1" ht="32.25" customHeight="1" x14ac:dyDescent="0.25">
      <c r="A67" s="273"/>
      <c r="B67" s="236" t="s">
        <v>13</v>
      </c>
      <c r="C67" s="189" t="s">
        <v>125</v>
      </c>
      <c r="D67" s="237">
        <v>18</v>
      </c>
      <c r="E67" s="17"/>
      <c r="F67" s="18"/>
      <c r="G67" s="17"/>
      <c r="H67" s="17"/>
      <c r="I67" s="17"/>
      <c r="J67" s="36"/>
      <c r="K67" s="20"/>
      <c r="L67" s="6"/>
      <c r="M67" s="41"/>
      <c r="N67" s="42"/>
    </row>
    <row r="68" spans="1:14" s="13" customFormat="1" ht="34.5" customHeight="1" x14ac:dyDescent="0.25">
      <c r="A68" s="273"/>
      <c r="B68" s="238" t="s">
        <v>14</v>
      </c>
      <c r="C68" s="22" t="s">
        <v>126</v>
      </c>
      <c r="D68" s="239">
        <v>2</v>
      </c>
      <c r="E68" s="17"/>
      <c r="F68" s="24"/>
      <c r="G68" s="25"/>
      <c r="H68" s="25"/>
      <c r="I68" s="25"/>
      <c r="J68" s="37"/>
      <c r="K68" s="20"/>
      <c r="L68" s="6"/>
      <c r="M68" s="41"/>
      <c r="N68" s="42"/>
    </row>
    <row r="69" spans="1:14" s="13" customFormat="1" ht="49.5" customHeight="1" x14ac:dyDescent="0.25">
      <c r="A69" s="273"/>
      <c r="B69" s="238" t="s">
        <v>15</v>
      </c>
      <c r="C69" s="22" t="s">
        <v>130</v>
      </c>
      <c r="D69" s="239">
        <v>18</v>
      </c>
      <c r="E69" s="17"/>
      <c r="F69" s="24"/>
      <c r="G69" s="25"/>
      <c r="H69" s="25"/>
      <c r="I69" s="25"/>
      <c r="J69" s="37"/>
      <c r="K69" s="20"/>
      <c r="L69" s="6"/>
      <c r="M69" s="41"/>
      <c r="N69" s="42"/>
    </row>
    <row r="70" spans="1:14" s="13" customFormat="1" ht="49.5" customHeight="1" x14ac:dyDescent="0.25">
      <c r="A70" s="273"/>
      <c r="B70" s="238" t="s">
        <v>16</v>
      </c>
      <c r="C70" s="22" t="s">
        <v>127</v>
      </c>
      <c r="D70" s="239">
        <v>2</v>
      </c>
      <c r="E70" s="17"/>
      <c r="F70" s="24"/>
      <c r="G70" s="25"/>
      <c r="H70" s="25"/>
      <c r="I70" s="25"/>
      <c r="J70" s="37"/>
      <c r="K70" s="20"/>
      <c r="L70" s="6"/>
      <c r="M70" s="41"/>
      <c r="N70" s="42"/>
    </row>
    <row r="71" spans="1:14" s="13" customFormat="1" ht="36" customHeight="1" x14ac:dyDescent="0.25">
      <c r="A71" s="273"/>
      <c r="B71" s="238" t="s">
        <v>17</v>
      </c>
      <c r="C71" s="22" t="s">
        <v>128</v>
      </c>
      <c r="D71" s="239">
        <v>2</v>
      </c>
      <c r="E71" s="17"/>
      <c r="F71" s="24"/>
      <c r="G71" s="25"/>
      <c r="H71" s="25"/>
      <c r="I71" s="25"/>
      <c r="J71" s="37"/>
      <c r="K71" s="20"/>
      <c r="L71" s="6"/>
      <c r="M71" s="41"/>
      <c r="N71" s="42"/>
    </row>
    <row r="72" spans="1:14" s="13" customFormat="1" ht="49.5" customHeight="1" x14ac:dyDescent="0.25">
      <c r="A72" s="273"/>
      <c r="B72" s="238" t="s">
        <v>18</v>
      </c>
      <c r="C72" s="22" t="s">
        <v>131</v>
      </c>
      <c r="D72" s="239">
        <v>1</v>
      </c>
      <c r="E72" s="17"/>
      <c r="F72" s="24"/>
      <c r="G72" s="25"/>
      <c r="H72" s="25"/>
      <c r="I72" s="25"/>
      <c r="J72" s="37"/>
      <c r="K72" s="20"/>
      <c r="L72" s="6"/>
      <c r="M72" s="41"/>
      <c r="N72" s="42"/>
    </row>
    <row r="73" spans="1:14" s="13" customFormat="1" ht="49.5" customHeight="1" x14ac:dyDescent="0.25">
      <c r="A73" s="273"/>
      <c r="B73" s="238" t="s">
        <v>19</v>
      </c>
      <c r="C73" s="22" t="s">
        <v>132</v>
      </c>
      <c r="D73" s="239">
        <v>3</v>
      </c>
      <c r="E73" s="17"/>
      <c r="F73" s="24"/>
      <c r="G73" s="25"/>
      <c r="H73" s="25"/>
      <c r="I73" s="25"/>
      <c r="J73" s="37"/>
      <c r="K73" s="20"/>
      <c r="L73" s="6"/>
      <c r="M73" s="41"/>
      <c r="N73" s="42"/>
    </row>
    <row r="74" spans="1:14" s="13" customFormat="1" ht="49.5" customHeight="1" x14ac:dyDescent="0.25">
      <c r="A74" s="273"/>
      <c r="B74" s="238" t="s">
        <v>20</v>
      </c>
      <c r="C74" s="22" t="s">
        <v>133</v>
      </c>
      <c r="D74" s="239">
        <v>1</v>
      </c>
      <c r="E74" s="17"/>
      <c r="F74" s="24"/>
      <c r="G74" s="25"/>
      <c r="H74" s="25"/>
      <c r="I74" s="25"/>
      <c r="J74" s="37"/>
      <c r="K74" s="20"/>
      <c r="L74" s="6"/>
      <c r="M74" s="41"/>
      <c r="N74" s="42"/>
    </row>
    <row r="75" spans="1:14" s="13" customFormat="1" ht="21" thickBot="1" x14ac:dyDescent="0.3">
      <c r="A75" s="273"/>
      <c r="B75" s="240"/>
      <c r="C75" s="183" t="s">
        <v>22</v>
      </c>
      <c r="D75" s="241">
        <f>SUM(D67:D74)</f>
        <v>47</v>
      </c>
      <c r="E75" s="29"/>
      <c r="F75" s="30"/>
      <c r="G75" s="30"/>
      <c r="H75" s="30"/>
      <c r="I75" s="30"/>
      <c r="J75" s="37"/>
      <c r="K75" s="20"/>
      <c r="L75" s="6"/>
      <c r="M75" s="41"/>
      <c r="N75" s="42"/>
    </row>
    <row r="76" spans="1:14" s="13" customFormat="1" ht="21" thickBot="1" x14ac:dyDescent="0.3">
      <c r="A76" s="274"/>
      <c r="B76" s="280" t="s">
        <v>139</v>
      </c>
      <c r="C76" s="281"/>
      <c r="D76" s="281"/>
      <c r="E76" s="281"/>
      <c r="F76" s="281"/>
      <c r="G76" s="281"/>
      <c r="H76" s="281"/>
      <c r="I76" s="281"/>
      <c r="J76" s="282"/>
      <c r="K76" s="45"/>
      <c r="L76" s="6"/>
      <c r="M76" s="41"/>
      <c r="N76" s="42"/>
    </row>
    <row r="77" spans="1:14" s="13" customFormat="1" ht="21" thickBot="1" x14ac:dyDescent="0.3">
      <c r="C77" s="38"/>
      <c r="D77" s="38"/>
      <c r="E77" s="39"/>
      <c r="I77" s="40"/>
      <c r="J77" s="40"/>
      <c r="K77" s="40"/>
      <c r="L77" s="40"/>
      <c r="M77" s="41"/>
      <c r="N77" s="42"/>
    </row>
    <row r="78" spans="1:14" s="13" customFormat="1" ht="63.75" customHeight="1" thickBot="1" x14ac:dyDescent="0.3">
      <c r="A78" s="272">
        <v>6</v>
      </c>
      <c r="B78" s="277" t="s">
        <v>34</v>
      </c>
      <c r="C78" s="278"/>
      <c r="D78" s="278"/>
      <c r="E78" s="278"/>
      <c r="F78" s="278"/>
      <c r="G78" s="278"/>
      <c r="H78" s="278"/>
      <c r="I78" s="278"/>
      <c r="J78" s="278"/>
      <c r="K78" s="279"/>
      <c r="L78" s="41"/>
      <c r="M78" s="41"/>
      <c r="N78" s="42"/>
    </row>
    <row r="79" spans="1:14" s="13" customFormat="1" ht="61.5" thickBot="1" x14ac:dyDescent="0.3">
      <c r="A79" s="273"/>
      <c r="B79" s="7" t="s">
        <v>3</v>
      </c>
      <c r="C79" s="8" t="s">
        <v>4</v>
      </c>
      <c r="D79" s="9" t="s">
        <v>5</v>
      </c>
      <c r="E79" s="10" t="s">
        <v>6</v>
      </c>
      <c r="F79" s="10" t="s">
        <v>7</v>
      </c>
      <c r="G79" s="10" t="s">
        <v>8</v>
      </c>
      <c r="H79" s="10" t="s">
        <v>29</v>
      </c>
      <c r="I79" s="10" t="s">
        <v>10</v>
      </c>
      <c r="J79" s="10" t="s">
        <v>11</v>
      </c>
      <c r="K79" s="44" t="s">
        <v>12</v>
      </c>
      <c r="L79" s="6"/>
      <c r="M79" s="41"/>
      <c r="N79" s="42"/>
    </row>
    <row r="80" spans="1:14" s="13" customFormat="1" x14ac:dyDescent="0.25">
      <c r="A80" s="273"/>
      <c r="B80" s="14" t="s">
        <v>13</v>
      </c>
      <c r="C80" s="15" t="s">
        <v>125</v>
      </c>
      <c r="D80" s="16">
        <v>18</v>
      </c>
      <c r="E80" s="17"/>
      <c r="F80" s="18"/>
      <c r="G80" s="17"/>
      <c r="H80" s="17"/>
      <c r="I80" s="17"/>
      <c r="J80" s="36"/>
      <c r="K80" s="20"/>
      <c r="L80" s="6"/>
      <c r="M80" s="41"/>
      <c r="N80" s="42"/>
    </row>
    <row r="81" spans="1:14" s="13" customFormat="1" x14ac:dyDescent="0.25">
      <c r="A81" s="273"/>
      <c r="B81" s="21" t="s">
        <v>14</v>
      </c>
      <c r="C81" s="22" t="s">
        <v>126</v>
      </c>
      <c r="D81" s="23">
        <v>2</v>
      </c>
      <c r="E81" s="17"/>
      <c r="F81" s="24"/>
      <c r="G81" s="25"/>
      <c r="H81" s="25"/>
      <c r="I81" s="25"/>
      <c r="J81" s="37"/>
      <c r="K81" s="20"/>
      <c r="L81" s="6"/>
      <c r="M81" s="41"/>
      <c r="N81" s="42"/>
    </row>
    <row r="82" spans="1:14" s="13" customFormat="1" ht="40.5" x14ac:dyDescent="0.25">
      <c r="A82" s="273"/>
      <c r="B82" s="21" t="s">
        <v>15</v>
      </c>
      <c r="C82" s="22" t="s">
        <v>130</v>
      </c>
      <c r="D82" s="23">
        <v>10</v>
      </c>
      <c r="E82" s="17"/>
      <c r="F82" s="24"/>
      <c r="G82" s="25"/>
      <c r="H82" s="25"/>
      <c r="I82" s="25"/>
      <c r="J82" s="37"/>
      <c r="K82" s="20"/>
      <c r="L82" s="6"/>
      <c r="M82" s="41"/>
      <c r="N82" s="42"/>
    </row>
    <row r="83" spans="1:14" s="13" customFormat="1" ht="40.5" x14ac:dyDescent="0.25">
      <c r="A83" s="273"/>
      <c r="B83" s="21" t="s">
        <v>16</v>
      </c>
      <c r="C83" s="22" t="s">
        <v>127</v>
      </c>
      <c r="D83" s="23">
        <v>0</v>
      </c>
      <c r="E83" s="17"/>
      <c r="F83" s="24"/>
      <c r="G83" s="25"/>
      <c r="H83" s="25"/>
      <c r="I83" s="25"/>
      <c r="J83" s="37"/>
      <c r="K83" s="20"/>
      <c r="L83" s="6"/>
      <c r="M83" s="41"/>
      <c r="N83" s="42"/>
    </row>
    <row r="84" spans="1:14" s="13" customFormat="1" x14ac:dyDescent="0.25">
      <c r="A84" s="273"/>
      <c r="B84" s="21" t="s">
        <v>17</v>
      </c>
      <c r="C84" s="22" t="s">
        <v>128</v>
      </c>
      <c r="D84" s="23">
        <v>2</v>
      </c>
      <c r="E84" s="17"/>
      <c r="F84" s="24"/>
      <c r="G84" s="25"/>
      <c r="H84" s="25"/>
      <c r="I84" s="25"/>
      <c r="J84" s="37"/>
      <c r="K84" s="20"/>
      <c r="L84" s="6"/>
      <c r="M84" s="41"/>
      <c r="N84" s="42"/>
    </row>
    <row r="85" spans="1:14" s="13" customFormat="1" ht="40.5" x14ac:dyDescent="0.25">
      <c r="A85" s="273"/>
      <c r="B85" s="21" t="s">
        <v>18</v>
      </c>
      <c r="C85" s="22" t="s">
        <v>131</v>
      </c>
      <c r="D85" s="23">
        <v>0</v>
      </c>
      <c r="E85" s="17"/>
      <c r="F85" s="24"/>
      <c r="G85" s="25"/>
      <c r="H85" s="25"/>
      <c r="I85" s="25"/>
      <c r="J85" s="37"/>
      <c r="K85" s="20"/>
      <c r="L85" s="6"/>
      <c r="M85" s="41"/>
      <c r="N85" s="42"/>
    </row>
    <row r="86" spans="1:14" s="13" customFormat="1" ht="40.5" x14ac:dyDescent="0.25">
      <c r="A86" s="273"/>
      <c r="B86" s="21" t="s">
        <v>19</v>
      </c>
      <c r="C86" s="22" t="s">
        <v>132</v>
      </c>
      <c r="D86" s="23">
        <v>2</v>
      </c>
      <c r="E86" s="17"/>
      <c r="F86" s="24"/>
      <c r="G86" s="25"/>
      <c r="H86" s="25"/>
      <c r="I86" s="25"/>
      <c r="J86" s="37"/>
      <c r="K86" s="20"/>
      <c r="L86" s="6"/>
      <c r="M86" s="41"/>
      <c r="N86" s="42"/>
    </row>
    <row r="87" spans="1:14" s="13" customFormat="1" ht="40.5" x14ac:dyDescent="0.25">
      <c r="A87" s="273"/>
      <c r="B87" s="21" t="s">
        <v>20</v>
      </c>
      <c r="C87" s="22" t="s">
        <v>133</v>
      </c>
      <c r="D87" s="23">
        <v>0</v>
      </c>
      <c r="E87" s="17"/>
      <c r="F87" s="24"/>
      <c r="G87" s="25"/>
      <c r="H87" s="25"/>
      <c r="I87" s="25"/>
      <c r="J87" s="37"/>
      <c r="K87" s="20"/>
      <c r="L87" s="6"/>
      <c r="M87" s="41"/>
      <c r="N87" s="42"/>
    </row>
    <row r="88" spans="1:14" s="13" customFormat="1" ht="21" thickBot="1" x14ac:dyDescent="0.3">
      <c r="A88" s="273"/>
      <c r="B88" s="21"/>
      <c r="C88" s="28" t="s">
        <v>22</v>
      </c>
      <c r="D88" s="23">
        <f>SUM(D80:D87)</f>
        <v>34</v>
      </c>
      <c r="E88" s="29"/>
      <c r="F88" s="30"/>
      <c r="G88" s="30"/>
      <c r="H88" s="30"/>
      <c r="I88" s="30"/>
      <c r="J88" s="37"/>
      <c r="K88" s="20"/>
      <c r="L88" s="6"/>
      <c r="M88" s="41"/>
      <c r="N88" s="42"/>
    </row>
    <row r="89" spans="1:14" s="13" customFormat="1" ht="21" thickBot="1" x14ac:dyDescent="0.3">
      <c r="A89" s="274"/>
      <c r="B89" s="280" t="s">
        <v>140</v>
      </c>
      <c r="C89" s="281"/>
      <c r="D89" s="281"/>
      <c r="E89" s="281"/>
      <c r="F89" s="281"/>
      <c r="G89" s="281"/>
      <c r="H89" s="281"/>
      <c r="I89" s="281"/>
      <c r="J89" s="283"/>
      <c r="K89" s="46"/>
      <c r="L89" s="6"/>
      <c r="M89" s="41"/>
      <c r="N89" s="42"/>
    </row>
    <row r="90" spans="1:14" s="13" customFormat="1" ht="81" x14ac:dyDescent="0.25">
      <c r="C90" s="38"/>
      <c r="D90" s="38"/>
      <c r="E90" s="39"/>
      <c r="I90" s="40"/>
      <c r="J90" s="55" t="s">
        <v>142</v>
      </c>
      <c r="K90" s="56"/>
      <c r="L90" s="6"/>
      <c r="M90" s="41"/>
      <c r="N90" s="42"/>
    </row>
    <row r="91" spans="1:14" s="13" customFormat="1" ht="60.75" x14ac:dyDescent="0.25">
      <c r="C91" s="38"/>
      <c r="D91" s="38"/>
      <c r="E91" s="39"/>
      <c r="I91" s="40"/>
      <c r="J91" s="57" t="s">
        <v>35</v>
      </c>
      <c r="K91" s="58"/>
      <c r="L91" s="40"/>
      <c r="M91" s="41"/>
      <c r="N91" s="42"/>
    </row>
    <row r="92" spans="1:14" s="13" customFormat="1" ht="41.25" thickBot="1" x14ac:dyDescent="0.3">
      <c r="C92" s="38"/>
      <c r="D92" s="38"/>
      <c r="E92" s="39"/>
      <c r="I92" s="40"/>
      <c r="J92" s="59" t="s">
        <v>36</v>
      </c>
      <c r="K92" s="60"/>
      <c r="L92" s="40"/>
      <c r="M92" s="41"/>
      <c r="N92" s="42"/>
    </row>
    <row r="93" spans="1:14" s="13" customFormat="1" ht="21" thickBot="1" x14ac:dyDescent="0.3">
      <c r="D93" s="38"/>
      <c r="E93" s="39"/>
      <c r="I93" s="40"/>
      <c r="J93" s="40"/>
      <c r="K93" s="40"/>
      <c r="L93" s="40"/>
      <c r="M93" s="41"/>
      <c r="N93" s="42"/>
    </row>
    <row r="94" spans="1:14" s="13" customFormat="1" ht="40.5" customHeight="1" thickBot="1" x14ac:dyDescent="0.3">
      <c r="B94" s="272">
        <v>7</v>
      </c>
      <c r="C94" s="291" t="s">
        <v>104</v>
      </c>
      <c r="D94" s="145" t="s">
        <v>102</v>
      </c>
      <c r="E94" s="146" t="s">
        <v>37</v>
      </c>
      <c r="I94" s="40"/>
      <c r="J94" s="40"/>
      <c r="K94" s="40"/>
      <c r="L94" s="40"/>
      <c r="M94" s="41"/>
      <c r="N94" s="42"/>
    </row>
    <row r="95" spans="1:14" s="13" customFormat="1" x14ac:dyDescent="0.25">
      <c r="B95" s="273"/>
      <c r="C95" s="292"/>
      <c r="D95" s="142">
        <v>2018</v>
      </c>
      <c r="E95" s="152"/>
      <c r="I95" s="40"/>
      <c r="J95" s="40"/>
      <c r="K95" s="40"/>
      <c r="L95" s="40"/>
      <c r="M95" s="41"/>
      <c r="N95" s="42"/>
    </row>
    <row r="96" spans="1:14" s="13" customFormat="1" x14ac:dyDescent="0.25">
      <c r="B96" s="273"/>
      <c r="C96" s="292"/>
      <c r="D96" s="143">
        <v>2019</v>
      </c>
      <c r="E96" s="153"/>
      <c r="F96" s="39"/>
      <c r="I96" s="40"/>
      <c r="J96" s="40"/>
      <c r="K96" s="40"/>
      <c r="L96" s="40"/>
      <c r="M96" s="41"/>
      <c r="N96" s="42"/>
    </row>
    <row r="97" spans="2:15" s="13" customFormat="1" ht="21" thickBot="1" x14ac:dyDescent="0.3">
      <c r="B97" s="274"/>
      <c r="C97" s="293"/>
      <c r="D97" s="144">
        <v>2020</v>
      </c>
      <c r="E97" s="154"/>
      <c r="F97" s="39"/>
      <c r="I97" s="40"/>
      <c r="J97" s="40"/>
      <c r="K97" s="40"/>
      <c r="L97" s="40"/>
      <c r="M97" s="41"/>
      <c r="N97" s="42"/>
    </row>
    <row r="98" spans="2:15" s="13" customFormat="1" ht="41.25" thickBot="1" x14ac:dyDescent="0.3">
      <c r="C98" s="2"/>
      <c r="D98" s="147" t="s">
        <v>103</v>
      </c>
      <c r="E98" s="155"/>
      <c r="F98" s="39"/>
      <c r="I98" s="40"/>
      <c r="J98" s="40"/>
      <c r="K98" s="40"/>
      <c r="L98" s="40"/>
      <c r="M98" s="41"/>
      <c r="N98" s="42"/>
    </row>
    <row r="99" spans="2:15" s="6" customFormat="1" x14ac:dyDescent="0.25">
      <c r="B99" s="13"/>
      <c r="C99" s="38"/>
      <c r="D99" s="38"/>
      <c r="E99" s="39"/>
      <c r="F99" s="13"/>
      <c r="G99" s="13"/>
      <c r="H99" s="13"/>
      <c r="I99" s="40"/>
      <c r="J99" s="40"/>
      <c r="K99" s="40"/>
      <c r="L99" s="40"/>
      <c r="M99" s="41"/>
      <c r="N99" s="42"/>
    </row>
    <row r="100" spans="2:15" s="6" customFormat="1" x14ac:dyDescent="0.25">
      <c r="B100" s="13"/>
      <c r="C100" s="38"/>
      <c r="D100" s="38"/>
      <c r="E100" s="39"/>
      <c r="F100" s="13"/>
      <c r="G100" s="13"/>
      <c r="H100" s="13"/>
      <c r="I100" s="40"/>
      <c r="J100" s="40"/>
      <c r="K100" s="40"/>
      <c r="L100" s="40"/>
      <c r="M100" s="41"/>
      <c r="N100" s="42"/>
    </row>
    <row r="101" spans="2:15" x14ac:dyDescent="0.3">
      <c r="C101" s="61"/>
      <c r="D101" s="3"/>
      <c r="E101" s="1"/>
    </row>
    <row r="102" spans="2:15" hidden="1" x14ac:dyDescent="0.25">
      <c r="B102" s="287" t="s">
        <v>38</v>
      </c>
      <c r="C102" s="288"/>
      <c r="D102" s="288"/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9"/>
    </row>
    <row r="103" spans="2:15" hidden="1" x14ac:dyDescent="0.25">
      <c r="B103" s="62"/>
      <c r="C103" s="63" t="s">
        <v>39</v>
      </c>
      <c r="D103" s="64"/>
      <c r="E103" s="64"/>
      <c r="F103" s="65"/>
      <c r="G103" s="65"/>
      <c r="H103" s="65"/>
      <c r="I103" s="65"/>
      <c r="J103" s="66"/>
      <c r="K103" s="66"/>
      <c r="L103" s="65"/>
      <c r="M103" s="65"/>
      <c r="N103" s="67"/>
      <c r="O103" s="68"/>
    </row>
    <row r="104" spans="2:15" hidden="1" x14ac:dyDescent="0.25">
      <c r="B104" s="62"/>
      <c r="C104" s="290" t="s">
        <v>40</v>
      </c>
      <c r="D104" s="290"/>
      <c r="E104" s="290"/>
      <c r="F104" s="65"/>
      <c r="G104" s="65"/>
      <c r="H104" s="65"/>
      <c r="I104" s="65"/>
      <c r="J104" s="66"/>
      <c r="K104" s="66"/>
      <c r="L104" s="65"/>
      <c r="M104" s="65"/>
      <c r="N104" s="67"/>
      <c r="O104" s="68"/>
    </row>
    <row r="105" spans="2:15" hidden="1" x14ac:dyDescent="0.25">
      <c r="B105" s="62"/>
      <c r="C105" s="290" t="s">
        <v>41</v>
      </c>
      <c r="D105" s="290"/>
      <c r="E105" s="290"/>
      <c r="F105" s="65"/>
      <c r="G105" s="65"/>
      <c r="H105" s="65"/>
      <c r="I105" s="65"/>
      <c r="J105" s="66"/>
      <c r="K105" s="66"/>
      <c r="L105" s="65"/>
      <c r="M105" s="65"/>
      <c r="N105" s="67"/>
      <c r="O105" s="68"/>
    </row>
    <row r="106" spans="2:15" hidden="1" x14ac:dyDescent="0.25">
      <c r="B106" s="62"/>
      <c r="C106" s="290" t="s">
        <v>42</v>
      </c>
      <c r="D106" s="290"/>
      <c r="E106" s="290"/>
      <c r="F106" s="65"/>
      <c r="G106" s="65"/>
      <c r="H106" s="65"/>
      <c r="I106" s="65"/>
      <c r="J106" s="66"/>
      <c r="K106" s="66"/>
      <c r="L106" s="65"/>
      <c r="M106" s="65"/>
      <c r="N106" s="67"/>
      <c r="O106" s="68"/>
    </row>
    <row r="107" spans="2:15" hidden="1" x14ac:dyDescent="0.25">
      <c r="B107" s="62"/>
      <c r="C107" s="69"/>
      <c r="D107" s="70"/>
      <c r="E107" s="70"/>
      <c r="F107" s="65"/>
      <c r="G107" s="65"/>
      <c r="H107" s="65"/>
      <c r="I107" s="65"/>
      <c r="J107" s="66"/>
      <c r="K107" s="66"/>
      <c r="L107" s="65"/>
      <c r="M107" s="65"/>
      <c r="N107" s="67"/>
      <c r="O107" s="68"/>
    </row>
    <row r="108" spans="2:15" hidden="1" x14ac:dyDescent="0.25">
      <c r="B108" s="62"/>
      <c r="C108" s="71" t="s">
        <v>43</v>
      </c>
      <c r="D108" s="71"/>
      <c r="E108" s="71">
        <v>781242</v>
      </c>
      <c r="F108" s="65"/>
      <c r="G108" s="65"/>
      <c r="H108" s="65"/>
      <c r="I108" s="65"/>
      <c r="J108" s="66"/>
      <c r="K108" s="66"/>
      <c r="L108" s="65"/>
      <c r="M108" s="65"/>
      <c r="N108" s="67"/>
      <c r="O108" s="68"/>
    </row>
    <row r="109" spans="2:15" hidden="1" x14ac:dyDescent="0.25">
      <c r="B109" s="62"/>
      <c r="C109" s="71" t="s">
        <v>44</v>
      </c>
      <c r="D109" s="71"/>
      <c r="E109" s="72">
        <v>8.8000000000000007</v>
      </c>
      <c r="F109" s="65"/>
      <c r="G109" s="65">
        <f>+E108*E109</f>
        <v>6874929.6000000006</v>
      </c>
      <c r="H109" s="65"/>
      <c r="I109" s="65"/>
      <c r="J109" s="66"/>
      <c r="K109" s="66"/>
      <c r="L109" s="65"/>
      <c r="M109" s="65"/>
      <c r="N109" s="67"/>
      <c r="O109" s="68"/>
    </row>
    <row r="110" spans="2:15" hidden="1" x14ac:dyDescent="0.25">
      <c r="B110" s="62"/>
      <c r="C110" s="71"/>
      <c r="D110" s="71"/>
      <c r="E110" s="71"/>
      <c r="F110" s="65"/>
      <c r="G110" s="65"/>
      <c r="H110" s="65"/>
      <c r="I110" s="65"/>
      <c r="J110" s="66"/>
      <c r="K110" s="66"/>
      <c r="L110" s="65"/>
      <c r="M110" s="65"/>
      <c r="N110" s="67"/>
      <c r="O110" s="68"/>
    </row>
    <row r="111" spans="2:15" hidden="1" x14ac:dyDescent="0.3">
      <c r="B111" s="62"/>
      <c r="C111" s="73"/>
      <c r="D111" s="66"/>
      <c r="E111" s="65"/>
      <c r="F111" s="65"/>
      <c r="G111" s="65"/>
      <c r="H111" s="65"/>
      <c r="I111" s="65"/>
      <c r="J111" s="66"/>
      <c r="K111" s="66"/>
      <c r="L111" s="65"/>
      <c r="M111" s="65"/>
      <c r="N111" s="67"/>
      <c r="O111" s="68"/>
    </row>
    <row r="112" spans="2:15" ht="21" hidden="1" thickBot="1" x14ac:dyDescent="0.35">
      <c r="B112" s="62"/>
      <c r="C112" s="73"/>
      <c r="D112" s="66"/>
      <c r="E112" s="65"/>
      <c r="F112" s="65"/>
      <c r="G112" s="65"/>
      <c r="H112" s="65"/>
      <c r="I112" s="65"/>
      <c r="J112" s="66"/>
      <c r="K112" s="66"/>
      <c r="L112" s="65"/>
      <c r="M112" s="65"/>
      <c r="N112" s="67"/>
      <c r="O112" s="68"/>
    </row>
    <row r="113" spans="2:19" hidden="1" x14ac:dyDescent="0.3">
      <c r="B113" s="74" t="s">
        <v>45</v>
      </c>
      <c r="C113" s="75" t="s">
        <v>46</v>
      </c>
      <c r="D113" s="76" t="s">
        <v>44</v>
      </c>
      <c r="E113" s="76" t="s">
        <v>47</v>
      </c>
      <c r="F113" s="76" t="s">
        <v>48</v>
      </c>
      <c r="G113" s="77" t="s">
        <v>49</v>
      </c>
      <c r="H113" s="77" t="s">
        <v>50</v>
      </c>
      <c r="I113" s="77" t="s">
        <v>51</v>
      </c>
      <c r="J113" s="77"/>
      <c r="K113" s="77"/>
      <c r="L113" s="76" t="s">
        <v>52</v>
      </c>
      <c r="M113" s="78" t="s">
        <v>53</v>
      </c>
      <c r="N113" s="79" t="s">
        <v>53</v>
      </c>
      <c r="O113" s="80" t="s">
        <v>54</v>
      </c>
      <c r="P113" s="40"/>
      <c r="Q113" s="81"/>
      <c r="R113" s="81"/>
      <c r="S113" s="81"/>
    </row>
    <row r="114" spans="2:19" hidden="1" x14ac:dyDescent="0.3">
      <c r="B114" s="82" t="s">
        <v>13</v>
      </c>
      <c r="C114" s="83">
        <v>781242</v>
      </c>
      <c r="D114" s="84">
        <v>8.8000000000000007</v>
      </c>
      <c r="E114" s="85">
        <v>0.29849999999999999</v>
      </c>
      <c r="F114" s="86">
        <v>30</v>
      </c>
      <c r="G114" s="87">
        <v>30</v>
      </c>
      <c r="H114" s="86">
        <v>8</v>
      </c>
      <c r="I114" s="86">
        <v>24</v>
      </c>
      <c r="J114" s="88"/>
      <c r="K114" s="88"/>
      <c r="L114" s="89">
        <f>+G109+J114</f>
        <v>6874929.6000000006</v>
      </c>
      <c r="M114" s="90">
        <v>0.1</v>
      </c>
      <c r="N114" s="91">
        <f>+L114*M114</f>
        <v>687492.96000000008</v>
      </c>
      <c r="O114" s="92">
        <f>+L114+N114</f>
        <v>7562422.5600000005</v>
      </c>
      <c r="P114" s="13"/>
      <c r="Q114" s="93"/>
      <c r="R114" s="93"/>
      <c r="S114" s="93"/>
    </row>
    <row r="115" spans="2:19" hidden="1" x14ac:dyDescent="0.3">
      <c r="B115" s="82" t="s">
        <v>14</v>
      </c>
      <c r="C115" s="83">
        <v>781242</v>
      </c>
      <c r="D115" s="84">
        <v>8.8000000000000007</v>
      </c>
      <c r="E115" s="85">
        <v>0.29849999999999999</v>
      </c>
      <c r="F115" s="86">
        <v>30</v>
      </c>
      <c r="G115" s="87">
        <v>30</v>
      </c>
      <c r="H115" s="86">
        <v>8</v>
      </c>
      <c r="I115" s="86">
        <v>24</v>
      </c>
      <c r="J115" s="88"/>
      <c r="K115" s="88"/>
      <c r="L115" s="89">
        <f>+G109+J115</f>
        <v>6874929.6000000006</v>
      </c>
      <c r="M115" s="90">
        <v>0.08</v>
      </c>
      <c r="N115" s="91">
        <f t="shared" ref="N115:N122" si="0">+L115*M115</f>
        <v>549994.36800000002</v>
      </c>
      <c r="O115" s="92">
        <f t="shared" ref="O115:O122" si="1">+L115+N115</f>
        <v>7424923.9680000003</v>
      </c>
      <c r="P115" s="13"/>
      <c r="Q115" s="93"/>
      <c r="R115" s="93"/>
      <c r="S115" s="93"/>
    </row>
    <row r="116" spans="2:19" hidden="1" x14ac:dyDescent="0.3">
      <c r="B116" s="82" t="s">
        <v>15</v>
      </c>
      <c r="C116" s="83">
        <v>781242</v>
      </c>
      <c r="D116" s="84">
        <v>8.8000000000000007</v>
      </c>
      <c r="E116" s="85">
        <v>0.29849999999999999</v>
      </c>
      <c r="F116" s="86">
        <v>30</v>
      </c>
      <c r="G116" s="94">
        <v>24</v>
      </c>
      <c r="H116" s="86">
        <v>8</v>
      </c>
      <c r="I116" s="86">
        <v>16</v>
      </c>
      <c r="J116" s="88"/>
      <c r="K116" s="88"/>
      <c r="L116" s="89">
        <f>(((((C116*D116)*E116/F116)*G116)/H116)*I116)+J116</f>
        <v>3283466.37696</v>
      </c>
      <c r="M116" s="90">
        <v>0.08</v>
      </c>
      <c r="N116" s="91">
        <f t="shared" si="0"/>
        <v>262677.31015680003</v>
      </c>
      <c r="O116" s="92">
        <f t="shared" si="1"/>
        <v>3546143.6871167999</v>
      </c>
      <c r="P116" s="95"/>
      <c r="Q116" s="93"/>
      <c r="R116" s="93"/>
      <c r="S116" s="93"/>
    </row>
    <row r="117" spans="2:19" hidden="1" x14ac:dyDescent="0.3">
      <c r="B117" s="82" t="s">
        <v>16</v>
      </c>
      <c r="C117" s="83">
        <v>781242</v>
      </c>
      <c r="D117" s="84">
        <v>8.8000000000000007</v>
      </c>
      <c r="E117" s="85">
        <v>0.29849999999999999</v>
      </c>
      <c r="F117" s="86">
        <v>30</v>
      </c>
      <c r="G117" s="94">
        <v>24</v>
      </c>
      <c r="H117" s="86">
        <v>8</v>
      </c>
      <c r="I117" s="86">
        <v>10</v>
      </c>
      <c r="J117" s="88"/>
      <c r="K117" s="88"/>
      <c r="L117" s="89">
        <f>(((((C117*D117)*E117/F117)*G117)/H117)*I117)+J117</f>
        <v>2052166.4856</v>
      </c>
      <c r="M117" s="90">
        <v>0.08</v>
      </c>
      <c r="N117" s="91">
        <f t="shared" si="0"/>
        <v>164173.318848</v>
      </c>
      <c r="O117" s="92">
        <f t="shared" si="1"/>
        <v>2216339.8044480002</v>
      </c>
      <c r="P117" s="95"/>
      <c r="Q117" s="93"/>
      <c r="R117" s="93"/>
      <c r="S117" s="93"/>
    </row>
    <row r="118" spans="2:19" hidden="1" x14ac:dyDescent="0.3">
      <c r="B118" s="82" t="s">
        <v>17</v>
      </c>
      <c r="C118" s="83">
        <v>781242</v>
      </c>
      <c r="D118" s="84">
        <v>8.8000000000000007</v>
      </c>
      <c r="E118" s="85">
        <v>0.29849999999999999</v>
      </c>
      <c r="F118" s="86">
        <v>30</v>
      </c>
      <c r="G118" s="94">
        <v>30</v>
      </c>
      <c r="H118" s="86">
        <v>8</v>
      </c>
      <c r="I118" s="86">
        <v>24</v>
      </c>
      <c r="J118" s="88"/>
      <c r="K118" s="88"/>
      <c r="L118" s="89">
        <f>+G109+J118</f>
        <v>6874929.6000000006</v>
      </c>
      <c r="M118" s="90">
        <v>0.11</v>
      </c>
      <c r="N118" s="91">
        <f t="shared" si="0"/>
        <v>756242.25600000005</v>
      </c>
      <c r="O118" s="92">
        <f t="shared" si="1"/>
        <v>7631171.8560000006</v>
      </c>
      <c r="P118" s="95"/>
      <c r="Q118" s="93"/>
      <c r="R118" s="93"/>
      <c r="S118" s="93"/>
    </row>
    <row r="119" spans="2:19" hidden="1" x14ac:dyDescent="0.3">
      <c r="B119" s="82" t="s">
        <v>18</v>
      </c>
      <c r="C119" s="83">
        <v>781242</v>
      </c>
      <c r="D119" s="84">
        <v>8.8000000000000007</v>
      </c>
      <c r="E119" s="85">
        <v>0.29849999999999999</v>
      </c>
      <c r="F119" s="86">
        <v>30</v>
      </c>
      <c r="G119" s="94">
        <v>24</v>
      </c>
      <c r="H119" s="86">
        <v>8</v>
      </c>
      <c r="I119" s="86">
        <v>14</v>
      </c>
      <c r="J119" s="88"/>
      <c r="K119" s="88"/>
      <c r="L119" s="89">
        <f>(((((C119*D119)*E119/F119)*G119)/H119)*I119)+J119</f>
        <v>2873033.0798399998</v>
      </c>
      <c r="M119" s="90">
        <v>0.08</v>
      </c>
      <c r="N119" s="91">
        <f t="shared" si="0"/>
        <v>229842.64638719999</v>
      </c>
      <c r="O119" s="92">
        <f t="shared" si="1"/>
        <v>3102875.7262271997</v>
      </c>
      <c r="P119" s="13"/>
      <c r="Q119" s="93"/>
      <c r="R119" s="93"/>
      <c r="S119" s="93"/>
    </row>
    <row r="120" spans="2:19" hidden="1" x14ac:dyDescent="0.3">
      <c r="B120" s="82" t="s">
        <v>19</v>
      </c>
      <c r="C120" s="83">
        <v>781242</v>
      </c>
      <c r="D120" s="84">
        <v>8.8000000000000007</v>
      </c>
      <c r="E120" s="85">
        <v>0.29849999999999999</v>
      </c>
      <c r="F120" s="86">
        <v>30</v>
      </c>
      <c r="G120" s="94">
        <v>30</v>
      </c>
      <c r="H120" s="86">
        <v>8</v>
      </c>
      <c r="I120" s="86">
        <v>24</v>
      </c>
      <c r="J120" s="88"/>
      <c r="K120" s="88"/>
      <c r="L120" s="89">
        <f>+G109+J120</f>
        <v>6874929.6000000006</v>
      </c>
      <c r="M120" s="90">
        <v>0.08</v>
      </c>
      <c r="N120" s="91">
        <f t="shared" si="0"/>
        <v>549994.36800000002</v>
      </c>
      <c r="O120" s="92">
        <f t="shared" si="1"/>
        <v>7424923.9680000003</v>
      </c>
      <c r="P120" s="13"/>
      <c r="Q120" s="13"/>
      <c r="R120" s="13"/>
      <c r="S120" s="13"/>
    </row>
    <row r="121" spans="2:19" ht="21" hidden="1" thickBot="1" x14ac:dyDescent="0.35">
      <c r="B121" s="96" t="s">
        <v>20</v>
      </c>
      <c r="C121" s="97">
        <v>781242</v>
      </c>
      <c r="D121" s="98">
        <v>8.8000000000000007</v>
      </c>
      <c r="E121" s="99">
        <v>0.29849999999999999</v>
      </c>
      <c r="F121" s="100">
        <v>30</v>
      </c>
      <c r="G121" s="101">
        <v>24</v>
      </c>
      <c r="H121" s="100">
        <v>8</v>
      </c>
      <c r="I121" s="100">
        <v>12</v>
      </c>
      <c r="J121" s="102"/>
      <c r="K121" s="102"/>
      <c r="L121" s="103">
        <f>(((((C121*D121)*E121/F121)*G121)/H121)*I121)</f>
        <v>2462599.78272</v>
      </c>
      <c r="M121" s="104">
        <v>0.08</v>
      </c>
      <c r="N121" s="105">
        <f t="shared" si="0"/>
        <v>197007.98261760001</v>
      </c>
      <c r="O121" s="106">
        <f t="shared" si="1"/>
        <v>2659607.7653375999</v>
      </c>
    </row>
    <row r="122" spans="2:19" ht="21" hidden="1" thickBot="1" x14ac:dyDescent="0.35">
      <c r="B122" s="96" t="s">
        <v>21</v>
      </c>
      <c r="C122" s="97">
        <v>781242</v>
      </c>
      <c r="D122" s="98">
        <v>8.8000000000000007</v>
      </c>
      <c r="E122" s="99">
        <v>0.29849999999999999</v>
      </c>
      <c r="F122" s="100">
        <v>30</v>
      </c>
      <c r="G122" s="101">
        <v>20</v>
      </c>
      <c r="H122" s="100">
        <v>8</v>
      </c>
      <c r="I122" s="100">
        <v>12</v>
      </c>
      <c r="J122" s="102"/>
      <c r="K122" s="102"/>
      <c r="L122" s="103">
        <f>(((((C122*D122)*E122/F122)*G122)/H122)*I122)</f>
        <v>2052166.4856</v>
      </c>
      <c r="M122" s="104">
        <v>0.08</v>
      </c>
      <c r="N122" s="105">
        <f t="shared" si="0"/>
        <v>164173.318848</v>
      </c>
      <c r="O122" s="106">
        <f t="shared" si="1"/>
        <v>2216339.8044480002</v>
      </c>
    </row>
    <row r="123" spans="2:19" hidden="1" x14ac:dyDescent="0.25"/>
    <row r="124" spans="2:19" hidden="1" x14ac:dyDescent="0.25"/>
    <row r="125" spans="2:19" hidden="1" x14ac:dyDescent="0.25"/>
    <row r="126" spans="2:19" hidden="1" x14ac:dyDescent="0.25"/>
  </sheetData>
  <mergeCells count="31">
    <mergeCell ref="B102:O102"/>
    <mergeCell ref="C104:E104"/>
    <mergeCell ref="C105:E105"/>
    <mergeCell ref="C106:E106"/>
    <mergeCell ref="B4:K4"/>
    <mergeCell ref="C94:C97"/>
    <mergeCell ref="B64:L64"/>
    <mergeCell ref="B65:K65"/>
    <mergeCell ref="B76:J76"/>
    <mergeCell ref="B78:K78"/>
    <mergeCell ref="B89:J89"/>
    <mergeCell ref="B31:J31"/>
    <mergeCell ref="B33:J33"/>
    <mergeCell ref="B35:K35"/>
    <mergeCell ref="B46:J46"/>
    <mergeCell ref="B48:K48"/>
    <mergeCell ref="A78:A89"/>
    <mergeCell ref="B94:B97"/>
    <mergeCell ref="B2:K2"/>
    <mergeCell ref="A6:A17"/>
    <mergeCell ref="A20:A31"/>
    <mergeCell ref="A35:A46"/>
    <mergeCell ref="A48:A59"/>
    <mergeCell ref="A65:A76"/>
    <mergeCell ref="B59:J59"/>
    <mergeCell ref="B6:E6"/>
    <mergeCell ref="F6:K6"/>
    <mergeCell ref="B17:J17"/>
    <mergeCell ref="B18:N18"/>
    <mergeCell ref="B20:E20"/>
    <mergeCell ref="F20:K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25" orientation="landscape" r:id="rId1"/>
  <rowBreaks count="1" manualBreakCount="1">
    <brk id="46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55" zoomScaleNormal="55" zoomScaleSheetLayoutView="55" workbookViewId="0">
      <selection activeCell="H7" sqref="H7"/>
    </sheetView>
  </sheetViews>
  <sheetFormatPr baseColWidth="10" defaultColWidth="11.42578125" defaultRowHeight="20.25" x14ac:dyDescent="0.25"/>
  <cols>
    <col min="1" max="1" width="11.42578125" style="1"/>
    <col min="2" max="2" width="16.42578125" style="3" customWidth="1"/>
    <col min="3" max="3" width="59.140625" style="2" customWidth="1"/>
    <col min="4" max="4" width="29.140625" style="196" customWidth="1"/>
    <col min="5" max="5" width="30" style="3" bestFit="1" customWidth="1"/>
    <col min="6" max="6" width="33.85546875" style="1" customWidth="1"/>
    <col min="7" max="7" width="28.42578125" style="1" customWidth="1"/>
    <col min="8" max="8" width="28.7109375" style="1" bestFit="1" customWidth="1"/>
    <col min="9" max="9" width="32" style="3" customWidth="1"/>
    <col min="10" max="10" width="27.7109375" style="3" customWidth="1"/>
    <col min="11" max="11" width="30" style="1" customWidth="1"/>
    <col min="12" max="12" width="30.7109375" style="4" customWidth="1"/>
    <col min="13" max="13" width="28" style="1" customWidth="1"/>
    <col min="14" max="14" width="24.28515625" style="1" bestFit="1" customWidth="1"/>
    <col min="15" max="15" width="22.140625" style="1" customWidth="1"/>
    <col min="16" max="16" width="11.42578125" style="1"/>
    <col min="17" max="17" width="18.42578125" style="1" bestFit="1" customWidth="1"/>
    <col min="18" max="16384" width="11.42578125" style="1"/>
  </cols>
  <sheetData>
    <row r="1" spans="1:12" s="127" customFormat="1" ht="40.5" customHeight="1" x14ac:dyDescent="0.25">
      <c r="B1" s="275" t="s">
        <v>116</v>
      </c>
      <c r="C1" s="275"/>
      <c r="D1" s="275"/>
      <c r="E1" s="275"/>
      <c r="F1" s="275"/>
      <c r="G1" s="275"/>
      <c r="H1" s="275"/>
      <c r="I1" s="275"/>
      <c r="J1" s="275"/>
      <c r="L1" s="141"/>
    </row>
    <row r="2" spans="1:12" ht="80.25" customHeight="1" x14ac:dyDescent="0.25">
      <c r="B2" s="275" t="s">
        <v>99</v>
      </c>
      <c r="C2" s="275"/>
      <c r="D2" s="275"/>
      <c r="E2" s="275"/>
      <c r="F2" s="275"/>
      <c r="G2" s="275"/>
      <c r="H2" s="275"/>
      <c r="I2" s="275"/>
      <c r="J2" s="275"/>
      <c r="K2" s="127"/>
      <c r="L2" s="127"/>
    </row>
    <row r="3" spans="1:12" ht="21" thickBot="1" x14ac:dyDescent="0.3"/>
    <row r="4" spans="1:12" s="6" customFormat="1" ht="73.5" customHeight="1" thickBot="1" x14ac:dyDescent="0.3">
      <c r="A4" s="272">
        <v>1</v>
      </c>
      <c r="B4" s="307" t="s">
        <v>100</v>
      </c>
      <c r="C4" s="307"/>
      <c r="D4" s="307"/>
      <c r="E4" s="307"/>
      <c r="F4" s="307"/>
      <c r="G4" s="307"/>
      <c r="H4" s="307"/>
      <c r="I4" s="307"/>
      <c r="J4" s="308"/>
      <c r="K4" s="5"/>
      <c r="L4" s="5"/>
    </row>
    <row r="5" spans="1:12" s="6" customFormat="1" ht="61.5" thickBot="1" x14ac:dyDescent="0.3">
      <c r="A5" s="273"/>
      <c r="B5" s="221" t="s">
        <v>97</v>
      </c>
      <c r="C5" s="8" t="s">
        <v>4</v>
      </c>
      <c r="D5" s="9" t="s">
        <v>5</v>
      </c>
      <c r="E5" s="10" t="s">
        <v>114</v>
      </c>
      <c r="F5" s="10" t="s">
        <v>8</v>
      </c>
      <c r="G5" s="10" t="s">
        <v>9</v>
      </c>
      <c r="H5" s="10" t="s">
        <v>10</v>
      </c>
      <c r="I5" s="10" t="s">
        <v>11</v>
      </c>
      <c r="J5" s="44" t="s">
        <v>12</v>
      </c>
      <c r="L5" s="13"/>
    </row>
    <row r="6" spans="1:12" s="6" customFormat="1" ht="58.5" customHeight="1" x14ac:dyDescent="0.25">
      <c r="A6" s="273"/>
      <c r="B6" s="222" t="s">
        <v>21</v>
      </c>
      <c r="C6" s="15" t="s">
        <v>134</v>
      </c>
      <c r="D6" s="16">
        <v>1</v>
      </c>
      <c r="E6" s="218"/>
      <c r="F6" s="218"/>
      <c r="G6" s="218"/>
      <c r="H6" s="218"/>
      <c r="I6" s="218"/>
      <c r="J6" s="219"/>
      <c r="L6" s="13"/>
    </row>
    <row r="7" spans="1:12" s="6" customFormat="1" ht="381.75" customHeight="1" x14ac:dyDescent="0.25">
      <c r="A7" s="273"/>
      <c r="B7" s="319" t="s">
        <v>124</v>
      </c>
      <c r="C7" s="216" t="s">
        <v>112</v>
      </c>
      <c r="D7" s="23">
        <v>7</v>
      </c>
      <c r="E7" s="25"/>
      <c r="F7" s="30"/>
      <c r="G7" s="30"/>
      <c r="H7" s="30"/>
      <c r="I7" s="217"/>
      <c r="J7" s="27"/>
      <c r="L7" s="13"/>
    </row>
    <row r="8" spans="1:12" s="6" customFormat="1" ht="75" customHeight="1" thickBot="1" x14ac:dyDescent="0.3">
      <c r="A8" s="274"/>
      <c r="B8" s="320"/>
      <c r="C8" s="220" t="s">
        <v>113</v>
      </c>
      <c r="D8" s="134">
        <v>30</v>
      </c>
      <c r="E8" s="195"/>
      <c r="F8" s="174"/>
      <c r="G8" s="174"/>
      <c r="H8" s="174"/>
      <c r="I8" s="173"/>
      <c r="J8" s="135"/>
      <c r="L8" s="13"/>
    </row>
    <row r="9" spans="1:12" s="6" customFormat="1" ht="51" customHeight="1" thickBot="1" x14ac:dyDescent="0.3">
      <c r="B9" s="39"/>
      <c r="C9" s="130"/>
      <c r="D9" s="40"/>
      <c r="E9" s="130"/>
      <c r="F9" s="130"/>
      <c r="G9" s="130"/>
      <c r="H9" s="316" t="s">
        <v>98</v>
      </c>
      <c r="I9" s="317"/>
      <c r="J9" s="131"/>
      <c r="L9" s="13"/>
    </row>
    <row r="10" spans="1:12" s="6" customFormat="1" ht="26.25" customHeight="1" x14ac:dyDescent="0.25">
      <c r="B10" s="40"/>
      <c r="C10" s="40"/>
      <c r="D10" s="40"/>
      <c r="E10" s="40"/>
      <c r="F10" s="40"/>
      <c r="G10" s="40"/>
      <c r="H10" s="40"/>
      <c r="I10" s="40"/>
      <c r="J10" s="129"/>
      <c r="L10" s="13"/>
    </row>
    <row r="11" spans="1:12" ht="21" thickBot="1" x14ac:dyDescent="0.3">
      <c r="B11" s="177"/>
      <c r="C11" s="127"/>
      <c r="D11" s="177"/>
      <c r="E11" s="127"/>
      <c r="F11" s="127"/>
      <c r="G11" s="127"/>
      <c r="H11" s="127"/>
      <c r="I11" s="127"/>
      <c r="J11" s="127"/>
      <c r="K11" s="127"/>
      <c r="L11" s="127"/>
    </row>
    <row r="12" spans="1:12" ht="58.5" customHeight="1" thickBot="1" x14ac:dyDescent="0.3">
      <c r="A12" s="272">
        <v>2</v>
      </c>
      <c r="B12" s="297" t="s">
        <v>100</v>
      </c>
      <c r="C12" s="298"/>
      <c r="D12" s="298"/>
      <c r="E12" s="298"/>
      <c r="F12" s="300"/>
      <c r="G12" s="300"/>
      <c r="H12" s="300"/>
      <c r="I12" s="300"/>
      <c r="J12" s="301"/>
    </row>
    <row r="13" spans="1:12" ht="61.5" thickBot="1" x14ac:dyDescent="0.3">
      <c r="A13" s="273"/>
      <c r="B13" s="223" t="s">
        <v>97</v>
      </c>
      <c r="C13" s="224" t="s">
        <v>4</v>
      </c>
      <c r="D13" s="208" t="s">
        <v>5</v>
      </c>
      <c r="E13" s="209" t="s">
        <v>114</v>
      </c>
      <c r="F13" s="210" t="s">
        <v>8</v>
      </c>
      <c r="G13" s="210" t="s">
        <v>9</v>
      </c>
      <c r="H13" s="210" t="s">
        <v>10</v>
      </c>
      <c r="I13" s="210" t="s">
        <v>11</v>
      </c>
      <c r="J13" s="211" t="s">
        <v>12</v>
      </c>
    </row>
    <row r="14" spans="1:12" ht="40.5" x14ac:dyDescent="0.25">
      <c r="A14" s="305"/>
      <c r="B14" s="214" t="s">
        <v>21</v>
      </c>
      <c r="C14" s="189" t="s">
        <v>134</v>
      </c>
      <c r="D14" s="132">
        <v>1</v>
      </c>
      <c r="E14" s="226"/>
      <c r="F14" s="226"/>
      <c r="G14" s="226"/>
      <c r="H14" s="226"/>
      <c r="I14" s="226"/>
      <c r="J14" s="227"/>
    </row>
    <row r="15" spans="1:12" ht="408" customHeight="1" x14ac:dyDescent="0.25">
      <c r="A15" s="305"/>
      <c r="B15" s="321" t="s">
        <v>124</v>
      </c>
      <c r="C15" s="216" t="s">
        <v>112</v>
      </c>
      <c r="D15" s="23">
        <v>10</v>
      </c>
      <c r="E15" s="25"/>
      <c r="F15" s="30"/>
      <c r="G15" s="30"/>
      <c r="H15" s="30"/>
      <c r="I15" s="225"/>
      <c r="J15" s="27"/>
    </row>
    <row r="16" spans="1:12" ht="62.25" customHeight="1" thickBot="1" x14ac:dyDescent="0.3">
      <c r="A16" s="306"/>
      <c r="B16" s="322"/>
      <c r="C16" s="220" t="s">
        <v>113</v>
      </c>
      <c r="D16" s="134">
        <v>30</v>
      </c>
      <c r="E16" s="195"/>
      <c r="F16" s="174"/>
      <c r="G16" s="174"/>
      <c r="H16" s="174"/>
      <c r="I16" s="139"/>
      <c r="J16" s="135"/>
    </row>
    <row r="17" spans="1:10" ht="41.25" customHeight="1" x14ac:dyDescent="0.25">
      <c r="B17" s="40"/>
      <c r="C17" s="130"/>
      <c r="D17" s="40"/>
      <c r="E17" s="130"/>
      <c r="F17" s="130"/>
      <c r="G17" s="130"/>
      <c r="H17" s="314" t="s">
        <v>146</v>
      </c>
      <c r="I17" s="318"/>
      <c r="J17" s="140"/>
    </row>
    <row r="18" spans="1:10" ht="69" customHeight="1" x14ac:dyDescent="0.25">
      <c r="B18" s="66"/>
      <c r="C18" s="136"/>
      <c r="D18" s="202"/>
      <c r="E18" s="66"/>
      <c r="F18" s="65"/>
      <c r="G18" s="65"/>
      <c r="H18" s="310" t="s">
        <v>31</v>
      </c>
      <c r="I18" s="311"/>
      <c r="J18" s="137"/>
    </row>
    <row r="19" spans="1:10" ht="41.25" customHeight="1" thickBot="1" x14ac:dyDescent="0.3">
      <c r="B19" s="66"/>
      <c r="C19" s="136"/>
      <c r="D19" s="202"/>
      <c r="E19" s="66"/>
      <c r="F19" s="65"/>
      <c r="G19" s="65"/>
      <c r="H19" s="312" t="s">
        <v>32</v>
      </c>
      <c r="I19" s="313"/>
      <c r="J19" s="138"/>
    </row>
    <row r="20" spans="1:10" ht="21" thickBot="1" x14ac:dyDescent="0.3"/>
    <row r="21" spans="1:10" ht="55.5" customHeight="1" thickBot="1" x14ac:dyDescent="0.3">
      <c r="A21" s="272">
        <v>3</v>
      </c>
      <c r="B21" s="297" t="s">
        <v>100</v>
      </c>
      <c r="C21" s="298"/>
      <c r="D21" s="298"/>
      <c r="E21" s="298"/>
      <c r="F21" s="298"/>
      <c r="G21" s="298"/>
      <c r="H21" s="298"/>
      <c r="I21" s="298"/>
      <c r="J21" s="309"/>
    </row>
    <row r="22" spans="1:10" ht="61.5" thickBot="1" x14ac:dyDescent="0.3">
      <c r="A22" s="273"/>
      <c r="B22" s="223" t="s">
        <v>97</v>
      </c>
      <c r="C22" s="224" t="s">
        <v>4</v>
      </c>
      <c r="D22" s="208" t="s">
        <v>5</v>
      </c>
      <c r="E22" s="209" t="s">
        <v>114</v>
      </c>
      <c r="F22" s="210" t="s">
        <v>8</v>
      </c>
      <c r="G22" s="210" t="s">
        <v>9</v>
      </c>
      <c r="H22" s="210" t="s">
        <v>10</v>
      </c>
      <c r="I22" s="210" t="s">
        <v>11</v>
      </c>
      <c r="J22" s="211" t="s">
        <v>12</v>
      </c>
    </row>
    <row r="23" spans="1:10" ht="40.5" x14ac:dyDescent="0.25">
      <c r="A23" s="305"/>
      <c r="B23" s="214" t="s">
        <v>21</v>
      </c>
      <c r="C23" s="189" t="s">
        <v>134</v>
      </c>
      <c r="D23" s="132">
        <v>1</v>
      </c>
      <c r="E23" s="226"/>
      <c r="F23" s="226"/>
      <c r="G23" s="226"/>
      <c r="H23" s="226"/>
      <c r="I23" s="226"/>
      <c r="J23" s="227"/>
    </row>
    <row r="24" spans="1:10" ht="402.75" customHeight="1" x14ac:dyDescent="0.25">
      <c r="A24" s="305"/>
      <c r="B24" s="321" t="s">
        <v>124</v>
      </c>
      <c r="C24" s="216" t="s">
        <v>112</v>
      </c>
      <c r="D24" s="23">
        <v>10</v>
      </c>
      <c r="E24" s="25"/>
      <c r="F24" s="30"/>
      <c r="G24" s="30"/>
      <c r="H24" s="30"/>
      <c r="I24" s="225"/>
      <c r="J24" s="27"/>
    </row>
    <row r="25" spans="1:10" ht="66" customHeight="1" thickBot="1" x14ac:dyDescent="0.3">
      <c r="A25" s="306"/>
      <c r="B25" s="322"/>
      <c r="C25" s="220" t="s">
        <v>113</v>
      </c>
      <c r="D25" s="134">
        <v>30</v>
      </c>
      <c r="E25" s="195"/>
      <c r="F25" s="174"/>
      <c r="G25" s="174"/>
      <c r="H25" s="174"/>
      <c r="I25" s="139"/>
      <c r="J25" s="135"/>
    </row>
    <row r="26" spans="1:10" ht="45" customHeight="1" x14ac:dyDescent="0.25">
      <c r="B26" s="40"/>
      <c r="C26" s="130"/>
      <c r="D26" s="40"/>
      <c r="E26" s="130"/>
      <c r="F26" s="130"/>
      <c r="G26" s="130"/>
      <c r="H26" s="314" t="s">
        <v>147</v>
      </c>
      <c r="I26" s="315"/>
      <c r="J26" s="140"/>
    </row>
    <row r="27" spans="1:10" x14ac:dyDescent="0.25">
      <c r="B27" s="66"/>
      <c r="C27" s="136"/>
      <c r="D27" s="202"/>
      <c r="E27" s="66"/>
      <c r="F27" s="65"/>
      <c r="G27" s="65"/>
      <c r="H27" s="310" t="s">
        <v>35</v>
      </c>
      <c r="I27" s="311"/>
      <c r="J27" s="137"/>
    </row>
    <row r="28" spans="1:10" ht="21" thickBot="1" x14ac:dyDescent="0.3">
      <c r="B28" s="66"/>
      <c r="C28" s="136"/>
      <c r="D28" s="202"/>
      <c r="E28" s="66"/>
      <c r="F28" s="65"/>
      <c r="G28" s="65"/>
      <c r="H28" s="312" t="s">
        <v>36</v>
      </c>
      <c r="I28" s="313"/>
      <c r="J28" s="138"/>
    </row>
    <row r="30" spans="1:10" ht="21" thickBot="1" x14ac:dyDescent="0.3"/>
    <row r="31" spans="1:10" ht="40.5" customHeight="1" thickBot="1" x14ac:dyDescent="0.3">
      <c r="B31" s="272">
        <v>4</v>
      </c>
      <c r="C31" s="291" t="s">
        <v>101</v>
      </c>
      <c r="D31" s="145" t="s">
        <v>102</v>
      </c>
      <c r="E31" s="146" t="s">
        <v>37</v>
      </c>
    </row>
    <row r="32" spans="1:10" ht="24" customHeight="1" x14ac:dyDescent="0.25">
      <c r="B32" s="273"/>
      <c r="C32" s="292"/>
      <c r="D32" s="142">
        <v>2018</v>
      </c>
      <c r="E32" s="148"/>
    </row>
    <row r="33" spans="2:5" ht="25.5" customHeight="1" x14ac:dyDescent="0.25">
      <c r="B33" s="273"/>
      <c r="C33" s="292"/>
      <c r="D33" s="143">
        <v>2019</v>
      </c>
      <c r="E33" s="149"/>
    </row>
    <row r="34" spans="2:5" ht="29.25" customHeight="1" thickBot="1" x14ac:dyDescent="0.3">
      <c r="B34" s="274"/>
      <c r="C34" s="293"/>
      <c r="D34" s="144">
        <v>2020</v>
      </c>
      <c r="E34" s="150"/>
    </row>
    <row r="35" spans="2:5" ht="41.25" thickBot="1" x14ac:dyDescent="0.3">
      <c r="D35" s="198" t="s">
        <v>103</v>
      </c>
      <c r="E35" s="151"/>
    </row>
  </sheetData>
  <mergeCells count="21">
    <mergeCell ref="B1:J1"/>
    <mergeCell ref="C31:C34"/>
    <mergeCell ref="H18:I18"/>
    <mergeCell ref="H19:I19"/>
    <mergeCell ref="H26:I26"/>
    <mergeCell ref="H27:I27"/>
    <mergeCell ref="B12:E12"/>
    <mergeCell ref="F12:J12"/>
    <mergeCell ref="H9:I9"/>
    <mergeCell ref="H17:I17"/>
    <mergeCell ref="B2:J2"/>
    <mergeCell ref="H28:I28"/>
    <mergeCell ref="B31:B34"/>
    <mergeCell ref="B7:B8"/>
    <mergeCell ref="B15:B16"/>
    <mergeCell ref="B24:B25"/>
    <mergeCell ref="A4:A8"/>
    <mergeCell ref="A12:A16"/>
    <mergeCell ref="A21:A25"/>
    <mergeCell ref="B4:J4"/>
    <mergeCell ref="B21:J21"/>
  </mergeCells>
  <pageMargins left="0.7" right="0.7" top="0.75" bottom="0.75" header="0.3" footer="0.3"/>
  <pageSetup scale="41" orientation="landscape" r:id="rId1"/>
  <rowBreaks count="2" manualBreakCount="2">
    <brk id="11" max="16383" man="1"/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servicios en clase</vt:lpstr>
      <vt:lpstr>Servicios NO clase</vt:lpstr>
      <vt:lpstr>Proforma No. 9 Económica final</vt:lpstr>
      <vt:lpstr>ANEXO 1- Presup Regulados</vt:lpstr>
      <vt:lpstr>ANEXO 2-Presup No regulados</vt:lpstr>
      <vt:lpstr>'ANEXO 1- Presup Regulados'!Área_de_impresión</vt:lpstr>
      <vt:lpstr>'Proforma No. 9 Económica final'!Área_de_impresión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CPOVEDA</dc:creator>
  <cp:lastModifiedBy>JIACEROP</cp:lastModifiedBy>
  <cp:lastPrinted>2018-10-04T17:29:36Z</cp:lastPrinted>
  <dcterms:created xsi:type="dcterms:W3CDTF">2018-09-21T13:40:16Z</dcterms:created>
  <dcterms:modified xsi:type="dcterms:W3CDTF">2018-10-25T14:33:22Z</dcterms:modified>
</cp:coreProperties>
</file>