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dianac\Downloads\"/>
    </mc:Choice>
  </mc:AlternateContent>
  <xr:revisionPtr revIDLastSave="0" documentId="13_ncr:1_{E685BAB1-79A4-4199-B910-CA03317BE84F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N29" i="1"/>
  <c r="N26" i="1"/>
  <c r="N27" i="1"/>
  <c r="N28" i="1"/>
  <c r="N22" i="1"/>
  <c r="N23" i="1"/>
  <c r="N24" i="1"/>
  <c r="O24" i="1" s="1"/>
  <c r="N25" i="1"/>
  <c r="N21" i="1"/>
  <c r="N20" i="1"/>
  <c r="P26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<sst xmlns="http://schemas.openxmlformats.org/spreadsheetml/2006/main" count="175" uniqueCount="119">
  <si>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</si>
  <si>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</si>
  <si>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</si>
  <si>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</si>
  <si>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</si>
  <si>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</si>
  <si>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</si>
  <si>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</si>
  <si>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</si>
  <si>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</si>
  <si>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</si>
  <si>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</si>
  <si>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</si>
  <si>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</si>
  <si>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</si>
  <si>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</si>
  <si>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</si>
  <si>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</si>
  <si>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</si>
  <si>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</si>
  <si>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</si>
  <si>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</si>
  <si>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</si>
  <si>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</si>
  <si>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</si>
  <si>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</si>
  <si>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</si>
  <si>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</si>
  <si>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</si>
  <si>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</si>
  <si>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</si>
  <si>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</si>
  <si>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</si>
  <si>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</si>
  <si>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</si>
  <si>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</si>
  <si>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</si>
  <si>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</si>
  <si>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</si>
  <si>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</si>
  <si>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</si>
  <si>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</si>
  <si>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</si>
  <si>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</si>
  <si>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</si>
  <si>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</si>
  <si>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</si>
  <si>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</si>
  <si>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</si>
  <si>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</si>
  <si>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</si>
  <si>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</si>
  <si>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</si>
  <si>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</si>
  <si>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</si>
  <si>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</si>
  <si>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</si>
  <si>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</si>
  <si>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</si>
  <si>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</si>
  <si>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</si>
  <si>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</si>
  <si>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</si>
  <si>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</si>
  <si>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</si>
  <si>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</si>
  <si>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</si>
  <si>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</si>
  <si>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</si>
  <si>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</si>
  <si>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</si>
  <si>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</si>
  <si>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</si>
  <si>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</si>
  <si>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</si>
  <si>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</si>
  <si>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</si>
  <si>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</si>
  <si>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</si>
  <si>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</si>
  <si>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</si>
  <si>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</si>
  <si>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</si>
  <si>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</si>
  <si>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</si>
  <si>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</si>
  <si>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</si>
  <si>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</si>
  <si>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</si>
  <si>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</si>
  <si>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</si>
  <si>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</si>
  <si>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</si>
  <si>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</si>
  <si>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</si>
  <si>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</si>
  <si>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</si>
  <si>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</si>
  <si>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</si>
  <si>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</si>
  <si>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</si>
  <si>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</si>
  <si>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</si>
  <si>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</si>
  <si>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</si>
  <si>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</si>
  <si>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</si>
  <si>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</si>
  <si>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</si>
  <si>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</si>
  <si>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</si>
  <si>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</si>
  <si>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
Informes de supervisión</t>
  </si>
  <si>
    <t xml:space="preserve">Espeficacion de la forma de pago y las obligaciones del contratista en el proceso de selección </t>
  </si>
  <si>
    <t>Variaciones de precios de los insumos y elementos en el mercado</t>
  </si>
  <si>
    <t>Modificación de las especificaciones técnicas de los materiales y elementos solicitados</t>
  </si>
  <si>
    <t>“ADQUIRIR LOS ELEMENTOS DE PROTECCIÓN PERSONAL PARA LOS FUNCIONARIOS DE LA UNIVERSIDAD PEDAGÓGICA NACIONAL, EN CUMPLIMIENTO A LA POLÍTICA DE SEGURIDAD Y SALUD EN EL TRABAJO DE LA UPN Y LA NORMATIVIDAD NACIONAL VIGENTE EN SEGURIDAD Y SALUD EN EL TRABAJO DECRETO 1072 DE 2015”</t>
  </si>
  <si>
    <t>CONTRATO DE COMPRAVENTA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</si>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</sst>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6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Protection="1"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13" fillId="2" borderId="38" xfId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topLeftCell="A4" zoomScale="70" zoomScaleNormal="25" zoomScaleSheetLayoutView="70" workbookViewId="0">
      <pane xSplit="1" topLeftCell="J1" activePane="topRight" state="frozen"/>
      <selection activeCell="A19" sqref="A19"/>
      <selection pane="topRight" activeCell="W26" sqref="W26"/>
    </sheetView>
  </sheetViews>
  <sheetFormatPr baseColWidth="10" defaultColWidth="12.140625" defaultRowHeight="18"/>
  <cols>
    <col min="1" max="1" width="6.85546875" style="35" customWidth="1"/>
    <col min="2" max="2" width="8.42578125" style="6" customWidth="1"/>
    <col min="3" max="3" width="8.140625" style="6" customWidth="1"/>
    <col min="4" max="4" width="10.42578125" style="6" customWidth="1"/>
    <col min="5" max="5" width="9.42578125" style="6" customWidth="1"/>
    <col min="6" max="6" width="13.42578125" style="6" customWidth="1"/>
    <col min="7" max="7" width="57.28515625" style="6" customWidth="1"/>
    <col min="8" max="8" width="13.42578125" style="6" customWidth="1"/>
    <col min="9" max="9" width="36" style="6" customWidth="1"/>
    <col min="10" max="10" width="8" style="33" customWidth="1"/>
    <col min="11" max="11" width="27.85546875" style="33" customWidth="1"/>
    <col min="12" max="12" width="6.42578125" style="33" customWidth="1"/>
    <col min="13" max="13" width="17.85546875" style="33" customWidth="1"/>
    <col min="14" max="14" width="7.140625" style="33" customWidth="1"/>
    <col min="15" max="15" width="25.140625" style="33" customWidth="1"/>
    <col min="16" max="16" width="29.7109375" style="33" customWidth="1"/>
    <col min="17" max="17" width="14.7109375" style="6" customWidth="1"/>
    <col min="18" max="18" width="64.85546875" style="6" customWidth="1"/>
    <col min="19" max="19" width="7.140625" style="33" customWidth="1"/>
    <col min="20" max="20" width="19.42578125" style="33" customWidth="1"/>
    <col min="21" max="21" width="7.42578125" style="33" customWidth="1"/>
    <col min="22" max="22" width="21.42578125" style="33" customWidth="1"/>
    <col min="23" max="23" width="8" style="33" customWidth="1"/>
    <col min="24" max="24" width="20" style="33" customWidth="1"/>
    <col min="25" max="25" width="19.140625" style="33" customWidth="1"/>
    <col min="26" max="26" width="23.140625" style="33" customWidth="1"/>
    <col min="27" max="27" width="26.42578125" style="6" customWidth="1"/>
    <col min="28" max="28" width="22.28515625" style="6" customWidth="1"/>
    <col min="29" max="29" width="24.140625" style="6" customWidth="1"/>
    <col min="30" max="30" width="18.7109375" style="33" customWidth="1"/>
    <col min="31" max="16384" width="12.1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.1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129" t="s">
        <v>106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27"/>
      <c r="Y6" s="127"/>
      <c r="Z6" s="127"/>
      <c r="AA6" s="127"/>
      <c r="AB6" s="127"/>
      <c r="AC6" s="127"/>
      <c r="AD6" s="128"/>
    </row>
    <row r="7" spans="1:30" ht="62.25" customHeight="1">
      <c r="A7" s="131"/>
      <c r="B7" s="132"/>
      <c r="C7" s="132"/>
      <c r="D7" s="133"/>
      <c r="E7" s="133"/>
      <c r="F7" s="133"/>
      <c r="G7" s="133"/>
      <c r="H7" s="17"/>
      <c r="I7" s="17"/>
      <c r="J7" s="114" t="s">
        <v>0</v>
      </c>
      <c r="K7" s="114"/>
      <c r="L7" s="114"/>
      <c r="M7" s="114"/>
      <c r="N7" s="114"/>
      <c r="O7" s="114"/>
      <c r="P7" s="134" t="s">
        <v>117</v>
      </c>
      <c r="Q7" s="134"/>
      <c r="R7" s="134"/>
      <c r="S7" s="134"/>
      <c r="T7" s="134"/>
      <c r="U7" s="134"/>
      <c r="V7" s="18"/>
      <c r="W7" s="130"/>
      <c r="X7" s="135"/>
      <c r="Y7" s="135"/>
      <c r="Z7" s="135"/>
      <c r="AA7" s="135"/>
      <c r="AB7" s="135"/>
      <c r="AC7" s="135"/>
      <c r="AD7" s="136"/>
    </row>
    <row r="8" spans="1:30" ht="13.5" hidden="1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9"/>
      <c r="W8" s="130"/>
      <c r="X8" s="135"/>
      <c r="Y8" s="135"/>
      <c r="Z8" s="135"/>
      <c r="AA8" s="135"/>
      <c r="AB8" s="135"/>
      <c r="AC8" s="135"/>
      <c r="AD8" s="136"/>
    </row>
    <row r="9" spans="1:30" ht="13.5" hidden="1" customHeight="1">
      <c r="A9" s="110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111"/>
      <c r="X9" s="112"/>
      <c r="Y9" s="112"/>
      <c r="Z9" s="112"/>
      <c r="AA9" s="112"/>
      <c r="AB9" s="112"/>
      <c r="AC9" s="112"/>
      <c r="AD9" s="113"/>
    </row>
    <row r="10" spans="1:30" ht="30.75" customHeight="1" thickBot="1">
      <c r="A10" s="110"/>
      <c r="B10" s="114"/>
      <c r="C10" s="115"/>
      <c r="D10" s="114"/>
      <c r="E10" s="114"/>
      <c r="F10" s="114"/>
      <c r="G10" s="116" t="s">
        <v>1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22"/>
      <c r="W10" s="111"/>
      <c r="X10" s="112"/>
      <c r="Y10" s="112"/>
      <c r="Z10" s="112"/>
      <c r="AA10" s="112"/>
      <c r="AB10" s="112"/>
      <c r="AC10" s="112"/>
      <c r="AD10" s="113"/>
    </row>
    <row r="11" spans="1:30" ht="46.5" customHeight="1">
      <c r="A11" s="110"/>
      <c r="B11" s="114"/>
      <c r="C11" s="115"/>
      <c r="D11" s="23"/>
      <c r="E11" s="12"/>
      <c r="F11" s="12"/>
      <c r="G11" s="117" t="s">
        <v>116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  <c r="V11" s="23"/>
      <c r="W11" s="111"/>
      <c r="X11" s="112"/>
      <c r="Y11" s="112"/>
      <c r="Z11" s="112"/>
      <c r="AA11" s="112"/>
      <c r="AB11" s="112"/>
      <c r="AC11" s="112"/>
      <c r="AD11" s="113"/>
    </row>
    <row r="12" spans="1:30" ht="28.35" customHeight="1">
      <c r="A12" s="110"/>
      <c r="B12" s="24"/>
      <c r="C12" s="115"/>
      <c r="D12" s="17"/>
      <c r="E12" s="12"/>
      <c r="F12" s="12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0"/>
      <c r="W12" s="111"/>
      <c r="X12" s="112"/>
      <c r="Y12" s="112"/>
      <c r="Z12" s="112"/>
      <c r="AA12" s="112"/>
      <c r="AB12" s="112"/>
      <c r="AC12" s="112"/>
      <c r="AD12" s="113"/>
    </row>
    <row r="13" spans="1:30" ht="34.35" customHeight="1" thickBot="1">
      <c r="A13" s="110"/>
      <c r="B13" s="20"/>
      <c r="C13" s="17"/>
      <c r="D13" s="17"/>
      <c r="E13" s="12"/>
      <c r="F13" s="12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25"/>
      <c r="W13" s="111"/>
      <c r="X13" s="112"/>
      <c r="Y13" s="112"/>
      <c r="Z13" s="112"/>
      <c r="AA13" s="112"/>
      <c r="AB13" s="112"/>
      <c r="AC13" s="112"/>
      <c r="AD13" s="113"/>
    </row>
    <row r="14" spans="1:30" ht="14.1" customHeight="1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9"/>
      <c r="W14" s="111"/>
      <c r="X14" s="127"/>
      <c r="Y14" s="127"/>
      <c r="Z14" s="127"/>
      <c r="AA14" s="127"/>
      <c r="AB14" s="127"/>
      <c r="AC14" s="127"/>
      <c r="AD14" s="128"/>
    </row>
    <row r="15" spans="1:30" ht="14.1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.1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94" t="s">
        <v>2</v>
      </c>
      <c r="B17" s="95"/>
      <c r="C17" s="95"/>
      <c r="D17" s="95"/>
      <c r="E17" s="95"/>
      <c r="F17" s="95"/>
      <c r="G17" s="95"/>
      <c r="H17" s="95" t="s">
        <v>3</v>
      </c>
      <c r="I17" s="95"/>
      <c r="J17" s="95"/>
      <c r="K17" s="95"/>
      <c r="L17" s="95"/>
      <c r="M17" s="95"/>
      <c r="N17" s="95"/>
      <c r="O17" s="95"/>
      <c r="P17" s="95" t="s">
        <v>4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6"/>
    </row>
    <row r="18" spans="1:30" ht="30.6" customHeight="1" thickTop="1">
      <c r="A18" s="97" t="s">
        <v>5</v>
      </c>
      <c r="B18" s="98" t="s">
        <v>6</v>
      </c>
      <c r="C18" s="98" t="s">
        <v>7</v>
      </c>
      <c r="D18" s="98" t="s">
        <v>8</v>
      </c>
      <c r="E18" s="98" t="s">
        <v>9</v>
      </c>
      <c r="F18" s="99" t="s">
        <v>10</v>
      </c>
      <c r="G18" s="99"/>
      <c r="H18" s="100" t="s">
        <v>11</v>
      </c>
      <c r="I18" s="100"/>
      <c r="J18" s="106" t="s">
        <v>12</v>
      </c>
      <c r="K18" s="106"/>
      <c r="L18" s="106" t="s">
        <v>13</v>
      </c>
      <c r="M18" s="106"/>
      <c r="N18" s="107" t="s">
        <v>14</v>
      </c>
      <c r="O18" s="107" t="s">
        <v>15</v>
      </c>
      <c r="P18" s="101" t="s">
        <v>16</v>
      </c>
      <c r="Q18" s="109" t="s">
        <v>17</v>
      </c>
      <c r="R18" s="109"/>
      <c r="S18" s="101" t="s">
        <v>18</v>
      </c>
      <c r="T18" s="101"/>
      <c r="U18" s="101"/>
      <c r="V18" s="101"/>
      <c r="W18" s="101"/>
      <c r="X18" s="101"/>
      <c r="Y18" s="101" t="s">
        <v>19</v>
      </c>
      <c r="Z18" s="101" t="s">
        <v>20</v>
      </c>
      <c r="AA18" s="101" t="s">
        <v>21</v>
      </c>
      <c r="AB18" s="101" t="s">
        <v>22</v>
      </c>
      <c r="AC18" s="101" t="s">
        <v>23</v>
      </c>
      <c r="AD18" s="102"/>
    </row>
    <row r="19" spans="1:30" ht="90.75" customHeight="1">
      <c r="A19" s="97"/>
      <c r="B19" s="98"/>
      <c r="C19" s="98"/>
      <c r="D19" s="98"/>
      <c r="E19" s="98"/>
      <c r="F19" s="99"/>
      <c r="G19" s="99"/>
      <c r="H19" s="100"/>
      <c r="I19" s="100"/>
      <c r="J19" s="106"/>
      <c r="K19" s="106"/>
      <c r="L19" s="106"/>
      <c r="M19" s="106"/>
      <c r="N19" s="108"/>
      <c r="O19" s="108"/>
      <c r="P19" s="101"/>
      <c r="Q19" s="109"/>
      <c r="R19" s="109"/>
      <c r="S19" s="103" t="s">
        <v>24</v>
      </c>
      <c r="T19" s="104"/>
      <c r="U19" s="105" t="s">
        <v>25</v>
      </c>
      <c r="V19" s="104"/>
      <c r="W19" s="28" t="s">
        <v>26</v>
      </c>
      <c r="X19" s="28" t="s">
        <v>27</v>
      </c>
      <c r="Y19" s="101"/>
      <c r="Z19" s="101"/>
      <c r="AA19" s="101"/>
      <c r="AB19" s="101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85" t="s">
        <v>109</v>
      </c>
      <c r="G20" s="86"/>
      <c r="H20" s="78" t="s">
        <v>34</v>
      </c>
      <c r="I20" s="80"/>
      <c r="J20" s="45">
        <v>2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45">
        <v>3</v>
      </c>
      <c r="M20" s="46" t="str">
        <f>IF(L20=1,"INSIGNIFICANTE",IF(L20=2,"MENOR",IF(L20=3,"MODERADO",IF(L20=4,"MAYOR","CATASTRÓFICO"))))</f>
        <v>MODERADO</v>
      </c>
      <c r="N20" s="47">
        <f>+J20+L20</f>
        <v>5</v>
      </c>
      <c r="O20" s="46" t="str">
        <f t="shared" ref="O20:O29" si="0">IF(N20&lt;=4,"Riesgo Bajo",IF(N20&lt;=5,"Riesgo Medio",IF(N20&lt;=7,"Riesgo Alto",IF(N20&lt;=10,"Riesgo Extremo","No Disponible"))))</f>
        <v>Riesgo Medio</v>
      </c>
      <c r="P20" s="48" t="s">
        <v>35</v>
      </c>
      <c r="Q20" s="90" t="s">
        <v>36</v>
      </c>
      <c r="R20" s="91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2</v>
      </c>
      <c r="V20" s="46" t="str">
        <f>IF(U20=1,"INSIGNIFICANTE",IF(U20=2,"MENOR",IF(U20=3,"MODERADO",IF(U20=4,"MAYOR","CATASTRÓFICO"))))</f>
        <v>MENOR</v>
      </c>
      <c r="W20" s="46">
        <f t="shared" ref="W20:W25" si="1">+S20+U20</f>
        <v>3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107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85" t="s">
        <v>44</v>
      </c>
      <c r="G21" s="86"/>
      <c r="H21" s="78" t="s">
        <v>45</v>
      </c>
      <c r="I21" s="80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4</v>
      </c>
      <c r="M21" s="46" t="str">
        <f t="shared" ref="M21:M29" si="2">IF(L21=1,"INSIGNIFICANTE",IF(L21=2,"MENOR",IF(L21=3,"MODERADO",IF(L21=4,"MAYOR","CATASTRÓFICO"))))</f>
        <v>MAYOR</v>
      </c>
      <c r="N21" s="47">
        <f>+J21+L21</f>
        <v>7</v>
      </c>
      <c r="O21" s="46" t="str">
        <f t="shared" si="0"/>
        <v>Riesgo Alto</v>
      </c>
      <c r="P21" s="48" t="s">
        <v>46</v>
      </c>
      <c r="Q21" s="90" t="s">
        <v>47</v>
      </c>
      <c r="R21" s="91"/>
      <c r="S21" s="49">
        <v>3</v>
      </c>
      <c r="T21" s="50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45">
        <v>4</v>
      </c>
      <c r="V21" s="46" t="str">
        <f t="shared" ref="V21:V29" si="4">IF(U21=1,"INSIGNIFICANTE",IF(U21=2,"MENOR",IF(U21=3,"MODERADO",IF(U21=4,"MAYOR","CATASTRÓFICO"))))</f>
        <v>MAYOR</v>
      </c>
      <c r="W21" s="46">
        <f t="shared" si="1"/>
        <v>7</v>
      </c>
      <c r="X21" s="46" t="str">
        <f t="shared" ref="X21:X29" si="5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53</v>
      </c>
      <c r="C22" s="44" t="s">
        <v>54</v>
      </c>
      <c r="D22" s="44" t="s">
        <v>55</v>
      </c>
      <c r="E22" s="44" t="s">
        <v>56</v>
      </c>
      <c r="F22" s="85" t="s">
        <v>57</v>
      </c>
      <c r="G22" s="86"/>
      <c r="H22" s="78" t="s">
        <v>58</v>
      </c>
      <c r="I22" s="80"/>
      <c r="J22" s="45">
        <v>3</v>
      </c>
      <c r="K22" s="46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2"/>
        <v>MAYOR</v>
      </c>
      <c r="N22" s="47">
        <f t="shared" ref="N22:N25" si="7">+J22+L22</f>
        <v>7</v>
      </c>
      <c r="O22" s="46" t="str">
        <f t="shared" si="0"/>
        <v>Riesgo Alto</v>
      </c>
      <c r="P22" s="48" t="s">
        <v>59</v>
      </c>
      <c r="Q22" s="90" t="s">
        <v>111</v>
      </c>
      <c r="R22" s="91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1"/>
        <v>4</v>
      </c>
      <c r="X22" s="46" t="str">
        <f t="shared" si="5"/>
        <v>Riesgo Bajo</v>
      </c>
      <c r="Y22" s="51" t="s">
        <v>48</v>
      </c>
      <c r="Z22" s="48" t="s">
        <v>38</v>
      </c>
      <c r="AA22" s="52" t="s">
        <v>39</v>
      </c>
      <c r="AB22" s="52" t="s">
        <v>60</v>
      </c>
      <c r="AC22" s="52" t="s">
        <v>61</v>
      </c>
      <c r="AD22" s="52" t="s">
        <v>62</v>
      </c>
    </row>
    <row r="23" spans="1:30" s="31" customFormat="1" ht="117" customHeight="1">
      <c r="A23" s="43">
        <v>4</v>
      </c>
      <c r="B23" s="44" t="s">
        <v>63</v>
      </c>
      <c r="C23" s="44" t="s">
        <v>64</v>
      </c>
      <c r="D23" s="44" t="s">
        <v>55</v>
      </c>
      <c r="E23" s="44" t="s">
        <v>65</v>
      </c>
      <c r="F23" s="85" t="s">
        <v>66</v>
      </c>
      <c r="G23" s="86"/>
      <c r="H23" s="78" t="s">
        <v>67</v>
      </c>
      <c r="I23" s="80"/>
      <c r="J23" s="45">
        <v>2</v>
      </c>
      <c r="K23" s="46" t="str">
        <f t="shared" si="6"/>
        <v>Improbable (puede ocurrir ocasionalmente)</v>
      </c>
      <c r="L23" s="45">
        <v>3</v>
      </c>
      <c r="M23" s="46" t="str">
        <f t="shared" si="2"/>
        <v>MODERADO</v>
      </c>
      <c r="N23" s="47">
        <f t="shared" si="7"/>
        <v>5</v>
      </c>
      <c r="O23" s="46" t="str">
        <f t="shared" si="0"/>
        <v>Riesgo Medio</v>
      </c>
      <c r="P23" s="48" t="s">
        <v>59</v>
      </c>
      <c r="Q23" s="92" t="s">
        <v>68</v>
      </c>
      <c r="R23" s="93"/>
      <c r="S23" s="49">
        <v>2</v>
      </c>
      <c r="T23" s="50" t="str">
        <f t="shared" si="3"/>
        <v>Improbable (puede ocurrir ocasionalmente)</v>
      </c>
      <c r="U23" s="45">
        <v>2</v>
      </c>
      <c r="V23" s="46" t="str">
        <f t="shared" si="4"/>
        <v>MENOR</v>
      </c>
      <c r="W23" s="46">
        <f t="shared" si="1"/>
        <v>4</v>
      </c>
      <c r="X23" s="46" t="str">
        <f t="shared" si="5"/>
        <v>Riesgo Bajo</v>
      </c>
      <c r="Y23" s="51" t="s">
        <v>48</v>
      </c>
      <c r="Z23" s="48" t="s">
        <v>38</v>
      </c>
      <c r="AA23" s="48" t="s">
        <v>69</v>
      </c>
      <c r="AB23" s="48" t="s">
        <v>70</v>
      </c>
      <c r="AC23" s="53" t="s">
        <v>71</v>
      </c>
      <c r="AD23" s="62" t="s">
        <v>94</v>
      </c>
    </row>
    <row r="24" spans="1:30" s="31" customFormat="1" ht="117" customHeight="1">
      <c r="A24" s="43">
        <v>5</v>
      </c>
      <c r="B24" s="44" t="s">
        <v>64</v>
      </c>
      <c r="C24" s="44" t="s">
        <v>72</v>
      </c>
      <c r="D24" s="44" t="s">
        <v>73</v>
      </c>
      <c r="E24" s="44" t="s">
        <v>74</v>
      </c>
      <c r="F24" s="85" t="s">
        <v>115</v>
      </c>
      <c r="G24" s="86"/>
      <c r="H24" s="78" t="s">
        <v>67</v>
      </c>
      <c r="I24" s="80"/>
      <c r="J24" s="45">
        <v>4</v>
      </c>
      <c r="K24" s="46" t="str">
        <f t="shared" si="6"/>
        <v>Probable (probablemente va a ocurrir</v>
      </c>
      <c r="L24" s="45">
        <v>4</v>
      </c>
      <c r="M24" s="46" t="str">
        <f t="shared" si="2"/>
        <v>MAYOR</v>
      </c>
      <c r="N24" s="47">
        <f t="shared" si="7"/>
        <v>8</v>
      </c>
      <c r="O24" s="46" t="str">
        <f>IF(N24&lt;=4,"Riesgo Bajo",IF(N24&lt;=5,"Riesgo Medio",IF(N24&lt;=7,"Riesgo Alto",IF(N24&lt;=10,"Riesgo Extremo","No Disponible"))))</f>
        <v>Riesgo Extremo</v>
      </c>
      <c r="P24" s="48" t="s">
        <v>59</v>
      </c>
      <c r="Q24" s="87" t="s">
        <v>68</v>
      </c>
      <c r="R24" s="88"/>
      <c r="S24" s="49">
        <v>2</v>
      </c>
      <c r="T24" s="50" t="str">
        <f t="shared" si="3"/>
        <v>Improbable (puede ocurrir ocasionalmente)</v>
      </c>
      <c r="U24" s="45">
        <v>3</v>
      </c>
      <c r="V24" s="46" t="str">
        <f t="shared" si="4"/>
        <v>MODERADO</v>
      </c>
      <c r="W24" s="46">
        <f t="shared" si="1"/>
        <v>5</v>
      </c>
      <c r="X24" s="46" t="str">
        <f t="shared" si="5"/>
        <v>Riesgo Medio</v>
      </c>
      <c r="Y24" s="51" t="s">
        <v>48</v>
      </c>
      <c r="Z24" s="48" t="s">
        <v>38</v>
      </c>
      <c r="AA24" s="48" t="s">
        <v>69</v>
      </c>
      <c r="AB24" s="48" t="s">
        <v>70</v>
      </c>
      <c r="AC24" s="53" t="s">
        <v>71</v>
      </c>
      <c r="AD24" s="62" t="s">
        <v>94</v>
      </c>
    </row>
    <row r="25" spans="1:30" s="31" customFormat="1" ht="136.5" customHeight="1">
      <c r="A25" s="43">
        <v>6</v>
      </c>
      <c r="B25" s="44" t="s">
        <v>75</v>
      </c>
      <c r="C25" s="54" t="s">
        <v>76</v>
      </c>
      <c r="D25" s="44" t="s">
        <v>77</v>
      </c>
      <c r="E25" s="44" t="s">
        <v>86</v>
      </c>
      <c r="F25" s="85" t="s">
        <v>78</v>
      </c>
      <c r="G25" s="89"/>
      <c r="H25" s="72" t="s">
        <v>79</v>
      </c>
      <c r="I25" s="73"/>
      <c r="J25" s="45">
        <v>2</v>
      </c>
      <c r="K25" s="46" t="str">
        <f t="shared" si="6"/>
        <v>Improbable (puede ocurrir ocasionalmente)</v>
      </c>
      <c r="L25" s="45">
        <v>2</v>
      </c>
      <c r="M25" s="46" t="str">
        <f t="shared" si="2"/>
        <v>MENOR</v>
      </c>
      <c r="N25" s="47">
        <f t="shared" si="7"/>
        <v>4</v>
      </c>
      <c r="O25" s="46" t="str">
        <f t="shared" si="0"/>
        <v>Riesgo Bajo</v>
      </c>
      <c r="P25" s="48" t="s">
        <v>38</v>
      </c>
      <c r="Q25" s="90" t="s">
        <v>80</v>
      </c>
      <c r="R25" s="91"/>
      <c r="S25" s="49">
        <v>1</v>
      </c>
      <c r="T25" s="50" t="str">
        <f t="shared" si="3"/>
        <v>Raro (puede ocurrir excepcionalmente</v>
      </c>
      <c r="U25" s="45">
        <v>2</v>
      </c>
      <c r="V25" s="46" t="str">
        <f t="shared" si="4"/>
        <v>MENOR</v>
      </c>
      <c r="W25" s="46">
        <f t="shared" si="1"/>
        <v>3</v>
      </c>
      <c r="X25" s="46" t="str">
        <f t="shared" si="5"/>
        <v>Riesgo Bajo</v>
      </c>
      <c r="Y25" s="51" t="s">
        <v>81</v>
      </c>
      <c r="Z25" s="48" t="s">
        <v>38</v>
      </c>
      <c r="AA25" s="52" t="s">
        <v>82</v>
      </c>
      <c r="AB25" s="48" t="s">
        <v>83</v>
      </c>
      <c r="AC25" s="53" t="s">
        <v>71</v>
      </c>
      <c r="AD25" s="53" t="s">
        <v>84</v>
      </c>
    </row>
    <row r="26" spans="1:30" s="31" customFormat="1" ht="112.5" customHeight="1">
      <c r="A26" s="43">
        <v>7</v>
      </c>
      <c r="B26" s="44" t="s">
        <v>75</v>
      </c>
      <c r="C26" s="54" t="s">
        <v>85</v>
      </c>
      <c r="D26" s="44" t="s">
        <v>73</v>
      </c>
      <c r="E26" s="44" t="s">
        <v>56</v>
      </c>
      <c r="F26" s="78" t="s">
        <v>114</v>
      </c>
      <c r="G26" s="79"/>
      <c r="H26" s="78" t="s">
        <v>67</v>
      </c>
      <c r="I26" s="80"/>
      <c r="J26" s="45">
        <v>4</v>
      </c>
      <c r="K26" s="46" t="str">
        <f t="shared" si="6"/>
        <v>Probable (probablemente va a ocurrir</v>
      </c>
      <c r="L26" s="45">
        <v>3</v>
      </c>
      <c r="M26" s="46" t="str">
        <f t="shared" si="2"/>
        <v>MODERADO</v>
      </c>
      <c r="N26" s="47">
        <f>+J26+L26</f>
        <v>7</v>
      </c>
      <c r="O26" s="46" t="str">
        <f t="shared" si="0"/>
        <v>Riesgo Alto</v>
      </c>
      <c r="P26" s="48" t="str">
        <f>+P28</f>
        <v>Contratista 100%</v>
      </c>
      <c r="Q26" s="81" t="s">
        <v>113</v>
      </c>
      <c r="R26" s="82"/>
      <c r="S26" s="49">
        <v>2</v>
      </c>
      <c r="T26" s="50" t="str">
        <f t="shared" si="3"/>
        <v>Improbable (puede ocurrir ocasionalmente)</v>
      </c>
      <c r="U26" s="45">
        <v>3</v>
      </c>
      <c r="V26" s="46" t="str">
        <f t="shared" si="4"/>
        <v>MODERADO</v>
      </c>
      <c r="W26" s="46">
        <f>+S26+U26</f>
        <v>5</v>
      </c>
      <c r="X26" s="46" t="str">
        <f t="shared" si="5"/>
        <v>Riesgo Medio</v>
      </c>
      <c r="Y26" s="51" t="s">
        <v>87</v>
      </c>
      <c r="Z26" s="48" t="s">
        <v>38</v>
      </c>
      <c r="AA26" s="48" t="s">
        <v>39</v>
      </c>
      <c r="AB26" s="48" t="s">
        <v>88</v>
      </c>
      <c r="AC26" s="53" t="s">
        <v>71</v>
      </c>
      <c r="AD26" s="62" t="s">
        <v>94</v>
      </c>
    </row>
    <row r="27" spans="1:30" s="31" customFormat="1" ht="117.75" customHeight="1">
      <c r="A27" s="43">
        <v>8</v>
      </c>
      <c r="B27" s="55" t="s">
        <v>63</v>
      </c>
      <c r="C27" s="56" t="s">
        <v>64</v>
      </c>
      <c r="D27" s="55" t="s">
        <v>73</v>
      </c>
      <c r="E27" s="44" t="s">
        <v>65</v>
      </c>
      <c r="F27" s="78" t="s">
        <v>110</v>
      </c>
      <c r="G27" s="79"/>
      <c r="H27" s="83" t="s">
        <v>89</v>
      </c>
      <c r="I27" s="73"/>
      <c r="J27" s="57">
        <v>2</v>
      </c>
      <c r="K27" s="46" t="str">
        <f t="shared" si="6"/>
        <v>Improbable (puede ocurrir ocasionalmente)</v>
      </c>
      <c r="L27" s="57">
        <v>3</v>
      </c>
      <c r="M27" s="46" t="str">
        <f t="shared" si="2"/>
        <v>MODERADO</v>
      </c>
      <c r="N27" s="47">
        <f>+J27+L27</f>
        <v>5</v>
      </c>
      <c r="O27" s="46" t="str">
        <f t="shared" si="0"/>
        <v>Riesgo Medio</v>
      </c>
      <c r="P27" s="48" t="s">
        <v>38</v>
      </c>
      <c r="Q27" s="84" t="s">
        <v>90</v>
      </c>
      <c r="R27" s="82"/>
      <c r="S27" s="58">
        <v>1</v>
      </c>
      <c r="T27" s="50" t="str">
        <f t="shared" si="3"/>
        <v>Raro (puede ocurrir excepcionalmente</v>
      </c>
      <c r="U27" s="57">
        <v>1</v>
      </c>
      <c r="V27" s="46" t="str">
        <f t="shared" si="4"/>
        <v>INSIGNIFICANTE</v>
      </c>
      <c r="W27" s="46">
        <f t="shared" ref="W27:W29" si="8">+S27+U27</f>
        <v>2</v>
      </c>
      <c r="X27" s="46" t="str">
        <f t="shared" si="5"/>
        <v>Riesgo Bajo</v>
      </c>
      <c r="Y27" s="59" t="s">
        <v>81</v>
      </c>
      <c r="Z27" s="48" t="s">
        <v>38</v>
      </c>
      <c r="AA27" s="60" t="s">
        <v>91</v>
      </c>
      <c r="AB27" s="60" t="s">
        <v>92</v>
      </c>
      <c r="AC27" s="61" t="s">
        <v>93</v>
      </c>
      <c r="AD27" s="62" t="s">
        <v>94</v>
      </c>
    </row>
    <row r="28" spans="1:30" s="32" customFormat="1" ht="105.75" customHeight="1">
      <c r="A28" s="43">
        <v>9</v>
      </c>
      <c r="B28" s="55" t="s">
        <v>63</v>
      </c>
      <c r="C28" s="56" t="s">
        <v>64</v>
      </c>
      <c r="D28" s="63" t="s">
        <v>42</v>
      </c>
      <c r="E28" s="44" t="s">
        <v>65</v>
      </c>
      <c r="F28" s="77" t="s">
        <v>95</v>
      </c>
      <c r="G28" s="77" t="s">
        <v>96</v>
      </c>
      <c r="H28" s="72" t="s">
        <v>97</v>
      </c>
      <c r="I28" s="73"/>
      <c r="J28" s="45">
        <v>2</v>
      </c>
      <c r="K28" s="46" t="str">
        <f t="shared" si="6"/>
        <v>Improbable (puede ocurrir ocasionalmente)</v>
      </c>
      <c r="L28" s="45">
        <v>2</v>
      </c>
      <c r="M28" s="46" t="str">
        <f t="shared" si="2"/>
        <v>MENOR</v>
      </c>
      <c r="N28" s="47">
        <f t="shared" ref="N28:N29" si="9">+J28+L28</f>
        <v>4</v>
      </c>
      <c r="O28" s="46" t="str">
        <f t="shared" si="0"/>
        <v>Riesgo Bajo</v>
      </c>
      <c r="P28" s="48" t="s">
        <v>59</v>
      </c>
      <c r="Q28" s="74" t="s">
        <v>98</v>
      </c>
      <c r="R28" s="74"/>
      <c r="S28" s="64">
        <v>1</v>
      </c>
      <c r="T28" s="50" t="str">
        <f t="shared" si="3"/>
        <v>Raro (puede ocurrir excepcionalmente</v>
      </c>
      <c r="U28" s="65">
        <v>1</v>
      </c>
      <c r="V28" s="46" t="str">
        <f t="shared" si="4"/>
        <v>INSIGNIFICANTE</v>
      </c>
      <c r="W28" s="46">
        <f t="shared" si="8"/>
        <v>2</v>
      </c>
      <c r="X28" s="46" t="str">
        <f t="shared" si="5"/>
        <v>Riesgo Bajo</v>
      </c>
      <c r="Y28" s="51" t="s">
        <v>48</v>
      </c>
      <c r="Z28" s="48" t="s">
        <v>59</v>
      </c>
      <c r="AA28" s="66" t="s">
        <v>69</v>
      </c>
      <c r="AB28" s="62" t="s">
        <v>99</v>
      </c>
      <c r="AC28" s="67" t="s">
        <v>112</v>
      </c>
      <c r="AD28" s="68" t="s">
        <v>118</v>
      </c>
    </row>
    <row r="29" spans="1:30" s="32" customFormat="1" ht="115.5" customHeight="1">
      <c r="A29" s="43">
        <v>10</v>
      </c>
      <c r="B29" s="55" t="s">
        <v>63</v>
      </c>
      <c r="C29" s="56" t="s">
        <v>72</v>
      </c>
      <c r="D29" s="63" t="s">
        <v>55</v>
      </c>
      <c r="E29" s="63" t="s">
        <v>100</v>
      </c>
      <c r="F29" s="72" t="s">
        <v>108</v>
      </c>
      <c r="G29" s="73"/>
      <c r="H29" s="72" t="s">
        <v>101</v>
      </c>
      <c r="I29" s="73"/>
      <c r="J29" s="45">
        <v>2</v>
      </c>
      <c r="K29" s="46" t="str">
        <f t="shared" si="6"/>
        <v>Improbable (puede ocurrir ocasionalmente)</v>
      </c>
      <c r="L29" s="45">
        <v>3</v>
      </c>
      <c r="M29" s="46" t="str">
        <f t="shared" si="2"/>
        <v>MODERADO</v>
      </c>
      <c r="N29" s="139">
        <f t="shared" si="9"/>
        <v>5</v>
      </c>
      <c r="O29" s="46" t="str">
        <f t="shared" si="0"/>
        <v>Riesgo Medio</v>
      </c>
      <c r="P29" s="48" t="s">
        <v>59</v>
      </c>
      <c r="Q29" s="74" t="s">
        <v>102</v>
      </c>
      <c r="R29" s="74" t="s">
        <v>103</v>
      </c>
      <c r="S29" s="64">
        <v>1</v>
      </c>
      <c r="T29" s="50" t="str">
        <f t="shared" si="3"/>
        <v>Raro (puede ocurrir excepcionalmente</v>
      </c>
      <c r="U29" s="65">
        <v>2</v>
      </c>
      <c r="V29" s="46" t="str">
        <f t="shared" si="4"/>
        <v>MENOR</v>
      </c>
      <c r="W29" s="46">
        <f t="shared" si="8"/>
        <v>3</v>
      </c>
      <c r="X29" s="46" t="str">
        <f t="shared" si="5"/>
        <v>Riesgo Bajo</v>
      </c>
      <c r="Y29" s="51" t="s">
        <v>87</v>
      </c>
      <c r="Z29" s="48" t="s">
        <v>35</v>
      </c>
      <c r="AA29" s="66" t="s">
        <v>69</v>
      </c>
      <c r="AB29" s="62" t="s">
        <v>104</v>
      </c>
      <c r="AC29" s="67" t="s">
        <v>112</v>
      </c>
      <c r="AD29" s="68" t="s">
        <v>94</v>
      </c>
    </row>
    <row r="30" spans="1:30" ht="45" customHeight="1">
      <c r="A30" s="70" t="s">
        <v>105</v>
      </c>
      <c r="B30" s="70"/>
      <c r="C30" s="70"/>
      <c r="D30" s="70"/>
      <c r="E30" s="70"/>
      <c r="F30" s="70"/>
      <c r="G30" s="70"/>
      <c r="H30" s="31"/>
      <c r="I30" s="31"/>
      <c r="X30" s="34"/>
      <c r="Y30" s="34"/>
      <c r="Z30" s="34"/>
      <c r="AA30" s="16"/>
    </row>
    <row r="31" spans="1:30">
      <c r="F31" s="31"/>
      <c r="G31" s="31"/>
      <c r="H31" s="31"/>
      <c r="I31" s="31"/>
      <c r="W31" s="36"/>
      <c r="X31" s="37"/>
      <c r="Y31" s="38"/>
      <c r="Z31" s="39"/>
      <c r="AA31" s="16"/>
    </row>
    <row r="32" spans="1:30">
      <c r="F32" s="31"/>
      <c r="G32" s="31"/>
      <c r="H32" s="31"/>
      <c r="I32" s="31"/>
      <c r="W32" s="36"/>
      <c r="X32" s="37"/>
      <c r="Y32" s="38"/>
      <c r="Z32" s="39"/>
      <c r="AA32" s="16"/>
    </row>
    <row r="33" spans="1:27" ht="54" customHeight="1">
      <c r="F33" s="71"/>
      <c r="G33" s="69"/>
      <c r="H33" s="31"/>
      <c r="I33" s="31"/>
      <c r="W33" s="36"/>
      <c r="X33" s="75"/>
      <c r="Y33" s="76"/>
      <c r="Z33" s="76"/>
      <c r="AA33" s="16"/>
    </row>
    <row r="34" spans="1:27">
      <c r="F34" s="69"/>
      <c r="G34" s="69"/>
      <c r="H34" s="31"/>
      <c r="I34" s="31"/>
      <c r="W34" s="36"/>
      <c r="X34" s="37"/>
      <c r="Y34" s="38"/>
      <c r="Z34" s="37"/>
      <c r="AA34" s="16"/>
    </row>
    <row r="35" spans="1:27">
      <c r="F35" s="69"/>
      <c r="G35" s="69"/>
      <c r="H35" s="69"/>
      <c r="I35" s="69"/>
      <c r="W35" s="36"/>
      <c r="X35" s="37"/>
      <c r="Y35" s="38"/>
      <c r="Z35" s="37"/>
      <c r="AA35" s="16"/>
    </row>
    <row r="36" spans="1:27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W36" s="36"/>
      <c r="X36" s="36"/>
      <c r="Y36" s="36"/>
      <c r="Z36" s="36"/>
    </row>
    <row r="37" spans="1:27" ht="23.1" customHeight="1">
      <c r="W37" s="36"/>
      <c r="X37" s="36"/>
      <c r="Y37" s="36"/>
      <c r="Z37" s="36"/>
    </row>
    <row r="38" spans="1:27" ht="42.6" customHeight="1"/>
    <row r="39" spans="1:27" ht="42.6" customHeight="1"/>
    <row r="40" spans="1:27" ht="42.6" customHeight="1"/>
    <row r="41" spans="1:27" ht="42.6" customHeight="1"/>
    <row r="42" spans="1:27" ht="42.6" customHeight="1"/>
    <row r="43" spans="1:27" ht="42.6" customHeight="1"/>
    <row r="44" spans="1:27" ht="42.6" customHeight="1"/>
    <row r="45" spans="1:27" ht="42.6" customHeight="1"/>
    <row r="46" spans="1:27" ht="42.6" customHeight="1"/>
    <row r="47" spans="1:27" ht="42.6" customHeight="1"/>
    <row r="48" spans="1:27" ht="42.6" customHeight="1"/>
    <row r="49" ht="42.6" customHeight="1"/>
    <row r="50" ht="51.6" customHeight="1"/>
    <row r="51" ht="54" customHeight="1"/>
    <row r="52" ht="69" customHeight="1"/>
    <row r="53" ht="42.6" customHeight="1"/>
    <row r="54" ht="42.6" customHeight="1"/>
    <row r="55" ht="36.75" customHeight="1"/>
    <row r="56" ht="56.25" customHeight="1"/>
    <row r="57" ht="57.6" customHeight="1"/>
    <row r="58" ht="55.35" customHeight="1"/>
    <row r="59" ht="42.6" customHeight="1"/>
    <row r="60" ht="24" customHeight="1"/>
    <row r="64" ht="29.1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G6:V6"/>
    <mergeCell ref="W6:W8"/>
    <mergeCell ref="X6:AD6"/>
    <mergeCell ref="A7:C7"/>
    <mergeCell ref="D7:G7"/>
    <mergeCell ref="J7:O7"/>
    <mergeCell ref="P7:U7"/>
    <mergeCell ref="X7:AD8"/>
    <mergeCell ref="A8:U8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S19:T19"/>
    <mergeCell ref="U19:V19"/>
    <mergeCell ref="J18:K19"/>
    <mergeCell ref="L18:M19"/>
    <mergeCell ref="N18:N19"/>
    <mergeCell ref="O18:O19"/>
    <mergeCell ref="P18:P19"/>
    <mergeCell ref="Q18:R19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F20:G20"/>
    <mergeCell ref="H20:I20"/>
    <mergeCell ref="Q20:R20"/>
    <mergeCell ref="F21:G21"/>
    <mergeCell ref="H21:I21"/>
    <mergeCell ref="Q21:R21"/>
    <mergeCell ref="F22:G22"/>
    <mergeCell ref="H22:I22"/>
    <mergeCell ref="Q22:R22"/>
    <mergeCell ref="F23:G23"/>
    <mergeCell ref="H23:I23"/>
    <mergeCell ref="Q23:R23"/>
    <mergeCell ref="F24:G24"/>
    <mergeCell ref="H24:I24"/>
    <mergeCell ref="Q24:R24"/>
    <mergeCell ref="F25:G25"/>
    <mergeCell ref="H25:I25"/>
    <mergeCell ref="Q25:R25"/>
    <mergeCell ref="F26:G26"/>
    <mergeCell ref="H26:I26"/>
    <mergeCell ref="Q26:R26"/>
    <mergeCell ref="F27:G27"/>
    <mergeCell ref="H27:I27"/>
    <mergeCell ref="Q27:R27"/>
    <mergeCell ref="Q29:R29"/>
    <mergeCell ref="X33:Z33"/>
    <mergeCell ref="F34:G34"/>
    <mergeCell ref="F28:G28"/>
    <mergeCell ref="H28:I28"/>
    <mergeCell ref="Q28:R28"/>
    <mergeCell ref="F35:I35"/>
    <mergeCell ref="A30:G30"/>
    <mergeCell ref="F33:G33"/>
    <mergeCell ref="F29:G29"/>
    <mergeCell ref="H29:I29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WENDY JOHANI DIANA COLON</cp:lastModifiedBy>
  <dcterms:created xsi:type="dcterms:W3CDTF">2022-02-10T06:27:16Z</dcterms:created>
  <dcterms:modified xsi:type="dcterms:W3CDTF">2022-09-07T20:59:50Z</dcterms:modified>
</cp:coreProperties>
</file>